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35BA4AB7-BFE2-B940-9373-66B2F4F97E52}" xr6:coauthVersionLast="47" xr6:coauthVersionMax="47" xr10:uidLastSave="{00000000-0000-0000-0000-000000000000}"/>
  <bookViews>
    <workbookView xWindow="0" yWindow="500" windowWidth="27280" windowHeight="15920" tabRatio="500" xr2:uid="{00000000-000D-0000-FFFF-FFFF00000000}"/>
  </bookViews>
  <sheets>
    <sheet name="Januar" sheetId="3" r:id="rId1"/>
    <sheet name="Februar" sheetId="4" r:id="rId2"/>
    <sheet name="März" sheetId="16" r:id="rId3"/>
    <sheet name="April" sheetId="17" r:id="rId4"/>
    <sheet name="Mai" sheetId="18" r:id="rId5"/>
    <sheet name="Juni" sheetId="19" r:id="rId6"/>
    <sheet name="Juli" sheetId="20" r:id="rId7"/>
    <sheet name="August" sheetId="21" r:id="rId8"/>
    <sheet name="September" sheetId="22" r:id="rId9"/>
    <sheet name="Oktober" sheetId="23" r:id="rId10"/>
    <sheet name="November" sheetId="24" r:id="rId11"/>
    <sheet name="Dezember" sheetId="25" r:id="rId12"/>
  </sheets>
  <definedNames>
    <definedName name="_xlnm.Print_Area" localSheetId="0">Januar!$A$1:$I$48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25" l="1"/>
  <c r="H36" i="25"/>
  <c r="H37" i="25"/>
  <c r="H35" i="24"/>
  <c r="H36" i="24"/>
  <c r="H35" i="23"/>
  <c r="H36" i="23"/>
  <c r="H37" i="23"/>
  <c r="H35" i="22"/>
  <c r="H36" i="22"/>
  <c r="H35" i="21"/>
  <c r="H36" i="21"/>
  <c r="H37" i="21"/>
  <c r="H35" i="20"/>
  <c r="H36" i="20"/>
  <c r="H37" i="20"/>
  <c r="H35" i="19"/>
  <c r="H36" i="19"/>
  <c r="H35" i="18"/>
  <c r="H36" i="18"/>
  <c r="H37" i="18"/>
  <c r="H35" i="17"/>
  <c r="H36" i="17"/>
  <c r="H34" i="16"/>
  <c r="H35" i="16"/>
  <c r="H36" i="16"/>
  <c r="H37" i="16"/>
  <c r="H35" i="4"/>
  <c r="G44" i="16" l="1"/>
  <c r="G44" i="17"/>
  <c r="G44" i="18"/>
  <c r="G44" i="19"/>
  <c r="G44" i="20"/>
  <c r="G44" i="21"/>
  <c r="G44" i="22"/>
  <c r="G44" i="23"/>
  <c r="G44" i="24"/>
  <c r="G44" i="25"/>
  <c r="G44" i="4"/>
  <c r="G49" i="3"/>
  <c r="G43" i="25" l="1"/>
  <c r="G43" i="24"/>
  <c r="G43" i="23"/>
  <c r="G43" i="22"/>
  <c r="G43" i="21"/>
  <c r="G43" i="20"/>
  <c r="G43" i="19"/>
  <c r="G43" i="18"/>
  <c r="G43" i="17"/>
  <c r="G43" i="16"/>
  <c r="G43" i="4"/>
  <c r="G48" i="3" l="1"/>
  <c r="G47" i="3" l="1"/>
  <c r="H11" i="3" l="1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B9" i="3"/>
  <c r="E1" i="3"/>
  <c r="A10" i="3"/>
  <c r="B10" i="3" s="1"/>
  <c r="I4" i="3"/>
  <c r="G39" i="22" s="1"/>
  <c r="H12" i="3"/>
  <c r="H32" i="4"/>
  <c r="H33" i="4"/>
  <c r="H34" i="4"/>
  <c r="H38" i="3"/>
  <c r="H39" i="3"/>
  <c r="H10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G40" i="17" l="1"/>
  <c r="G40" i="21"/>
  <c r="G40" i="25"/>
  <c r="G40" i="16"/>
  <c r="G40" i="20"/>
  <c r="G40" i="19"/>
  <c r="G39" i="21"/>
  <c r="G40" i="24"/>
  <c r="G40" i="23"/>
  <c r="G40" i="18"/>
  <c r="G40" i="22"/>
  <c r="G41" i="22" s="1"/>
  <c r="G39" i="25"/>
  <c r="G39" i="20"/>
  <c r="G39" i="19"/>
  <c r="G39" i="18"/>
  <c r="G39" i="24"/>
  <c r="G39" i="17"/>
  <c r="G39" i="16"/>
  <c r="G39" i="23"/>
  <c r="G44" i="3"/>
  <c r="G39" i="4"/>
  <c r="A11" i="3"/>
  <c r="G40" i="4"/>
  <c r="G42" i="4"/>
  <c r="G42" i="16" s="1"/>
  <c r="G42" i="17" s="1"/>
  <c r="G42" i="18" s="1"/>
  <c r="G42" i="19" s="1"/>
  <c r="G42" i="20" s="1"/>
  <c r="G42" i="21" s="1"/>
  <c r="G42" i="22" s="1"/>
  <c r="G42" i="23" s="1"/>
  <c r="G42" i="24" s="1"/>
  <c r="G42" i="25" s="1"/>
  <c r="G45" i="3"/>
  <c r="G41" i="21" l="1"/>
  <c r="G41" i="19"/>
  <c r="G41" i="20"/>
  <c r="G41" i="17"/>
  <c r="G46" i="3"/>
  <c r="G51" i="3" s="1"/>
  <c r="G41" i="16"/>
  <c r="G41" i="25"/>
  <c r="G41" i="18"/>
  <c r="G41" i="23"/>
  <c r="G41" i="24"/>
  <c r="G41" i="4"/>
  <c r="A12" i="3"/>
  <c r="B11" i="3"/>
  <c r="A13" i="3" l="1"/>
  <c r="B12" i="3"/>
  <c r="G46" i="4"/>
  <c r="G46" i="16" s="1"/>
  <c r="G46" i="17" s="1"/>
  <c r="G46" i="18" s="1"/>
  <c r="G46" i="19" s="1"/>
  <c r="G46" i="20" s="1"/>
  <c r="G46" i="21" s="1"/>
  <c r="G46" i="22" s="1"/>
  <c r="G46" i="23" s="1"/>
  <c r="G46" i="24" s="1"/>
  <c r="G46" i="25" s="1"/>
  <c r="A14" i="3" l="1"/>
  <c r="B13" i="3"/>
  <c r="A15" i="3" l="1"/>
  <c r="B14" i="3"/>
  <c r="A16" i="3" l="1"/>
  <c r="B15" i="3"/>
  <c r="A17" i="3" l="1"/>
  <c r="B16" i="3"/>
  <c r="A18" i="3" l="1"/>
  <c r="B17" i="3"/>
  <c r="A19" i="3" l="1"/>
  <c r="B18" i="3"/>
  <c r="A20" i="3" l="1"/>
  <c r="B19" i="3"/>
  <c r="A21" i="3" l="1"/>
  <c r="B20" i="3"/>
  <c r="A22" i="3" l="1"/>
  <c r="B21" i="3"/>
  <c r="A23" i="3" l="1"/>
  <c r="B22" i="3"/>
  <c r="A24" i="3" l="1"/>
  <c r="B23" i="3"/>
  <c r="A25" i="3" l="1"/>
  <c r="B24" i="3"/>
  <c r="A26" i="3" l="1"/>
  <c r="B25" i="3"/>
  <c r="A27" i="3" l="1"/>
  <c r="B26" i="3"/>
  <c r="A28" i="3" l="1"/>
  <c r="B27" i="3"/>
  <c r="A29" i="3" l="1"/>
  <c r="B28" i="3"/>
  <c r="A30" i="3" l="1"/>
  <c r="B29" i="3"/>
  <c r="A31" i="3" l="1"/>
  <c r="B30" i="3"/>
  <c r="A32" i="3" l="1"/>
  <c r="B31" i="3"/>
  <c r="A33" i="3" l="1"/>
  <c r="B32" i="3"/>
  <c r="A34" i="3" l="1"/>
  <c r="B33" i="3"/>
  <c r="A35" i="3" l="1"/>
  <c r="B34" i="3"/>
  <c r="A36" i="3" l="1"/>
  <c r="B35" i="3"/>
  <c r="A37" i="3" l="1"/>
  <c r="B36" i="3"/>
  <c r="A38" i="3" l="1"/>
  <c r="B37" i="3"/>
  <c r="A39" i="3" l="1"/>
  <c r="B38" i="3"/>
  <c r="A7" i="4" l="1"/>
  <c r="B39" i="3"/>
  <c r="B7" i="4" l="1"/>
  <c r="E1" i="4"/>
  <c r="A8" i="4"/>
  <c r="A9" i="4" l="1"/>
  <c r="B8" i="4"/>
  <c r="A10" i="4" l="1"/>
  <c r="B9" i="4"/>
  <c r="A11" i="4" l="1"/>
  <c r="B10" i="4"/>
  <c r="A12" i="4" l="1"/>
  <c r="B11" i="4"/>
  <c r="A13" i="4" l="1"/>
  <c r="B12" i="4"/>
  <c r="A14" i="4" l="1"/>
  <c r="B13" i="4"/>
  <c r="A15" i="4" l="1"/>
  <c r="B14" i="4"/>
  <c r="A16" i="4" l="1"/>
  <c r="B15" i="4"/>
  <c r="A17" i="4" l="1"/>
  <c r="B16" i="4"/>
  <c r="A18" i="4" l="1"/>
  <c r="B17" i="4"/>
  <c r="A19" i="4" l="1"/>
  <c r="B18" i="4"/>
  <c r="A20" i="4" l="1"/>
  <c r="B19" i="4"/>
  <c r="A21" i="4" l="1"/>
  <c r="B20" i="4"/>
  <c r="A22" i="4" l="1"/>
  <c r="B21" i="4"/>
  <c r="A23" i="4" l="1"/>
  <c r="B22" i="4"/>
  <c r="A24" i="4" l="1"/>
  <c r="B23" i="4"/>
  <c r="A25" i="4" l="1"/>
  <c r="B24" i="4"/>
  <c r="A26" i="4" l="1"/>
  <c r="B25" i="4"/>
  <c r="A27" i="4" l="1"/>
  <c r="B26" i="4"/>
  <c r="A28" i="4" l="1"/>
  <c r="B27" i="4"/>
  <c r="A29" i="4" l="1"/>
  <c r="B28" i="4"/>
  <c r="A30" i="4" l="1"/>
  <c r="B29" i="4"/>
  <c r="A31" i="4" l="1"/>
  <c r="B30" i="4"/>
  <c r="A32" i="4" l="1"/>
  <c r="B31" i="4"/>
  <c r="A33" i="4" l="1"/>
  <c r="B32" i="4"/>
  <c r="A34" i="4" l="1"/>
  <c r="A35" i="4" s="1"/>
  <c r="B33" i="4"/>
  <c r="A7" i="16" l="1"/>
  <c r="B35" i="4"/>
  <c r="B34" i="4"/>
  <c r="A8" i="16" l="1"/>
  <c r="B7" i="16"/>
  <c r="E1" i="16"/>
  <c r="A9" i="16" l="1"/>
  <c r="B8" i="16"/>
  <c r="B9" i="16" l="1"/>
  <c r="A10" i="16"/>
  <c r="B10" i="16" l="1"/>
  <c r="A11" i="16"/>
  <c r="B11" i="16" l="1"/>
  <c r="A12" i="16"/>
  <c r="A13" i="16" l="1"/>
  <c r="B12" i="16"/>
  <c r="A14" i="16" l="1"/>
  <c r="B13" i="16"/>
  <c r="B14" i="16" l="1"/>
  <c r="A15" i="16"/>
  <c r="B15" i="16" l="1"/>
  <c r="A16" i="16"/>
  <c r="A17" i="16" l="1"/>
  <c r="B16" i="16"/>
  <c r="A18" i="16" l="1"/>
  <c r="B17" i="16"/>
  <c r="A19" i="16" l="1"/>
  <c r="B18" i="16"/>
  <c r="B19" i="16" l="1"/>
  <c r="A20" i="16"/>
  <c r="A21" i="16" l="1"/>
  <c r="B20" i="16"/>
  <c r="A22" i="16" l="1"/>
  <c r="B21" i="16"/>
  <c r="B22" i="16" l="1"/>
  <c r="A23" i="16"/>
  <c r="B23" i="16" l="1"/>
  <c r="A24" i="16"/>
  <c r="A25" i="16" l="1"/>
  <c r="B24" i="16"/>
  <c r="A26" i="16" l="1"/>
  <c r="B25" i="16"/>
  <c r="B26" i="16" l="1"/>
  <c r="A27" i="16"/>
  <c r="B27" i="16" l="1"/>
  <c r="A28" i="16"/>
  <c r="B28" i="16" l="1"/>
  <c r="A29" i="16"/>
  <c r="A30" i="16" l="1"/>
  <c r="B29" i="16"/>
  <c r="A31" i="16" l="1"/>
  <c r="B30" i="16"/>
  <c r="A32" i="16" l="1"/>
  <c r="B31" i="16"/>
  <c r="A33" i="16" l="1"/>
  <c r="B32" i="16"/>
  <c r="A34" i="16" l="1"/>
  <c r="B33" i="16"/>
  <c r="A35" i="16" l="1"/>
  <c r="B34" i="16"/>
  <c r="A36" i="16" l="1"/>
  <c r="B35" i="16"/>
  <c r="A37" i="16" l="1"/>
  <c r="B36" i="16"/>
  <c r="B37" i="16" l="1"/>
  <c r="A7" i="17"/>
  <c r="B7" i="17" l="1"/>
  <c r="E1" i="17"/>
  <c r="A8" i="17"/>
  <c r="B8" i="17" l="1"/>
  <c r="A9" i="17"/>
  <c r="B9" i="17" l="1"/>
  <c r="A10" i="17"/>
  <c r="A11" i="17" l="1"/>
  <c r="B10" i="17"/>
  <c r="A12" i="17" l="1"/>
  <c r="B11" i="17"/>
  <c r="B12" i="17" l="1"/>
  <c r="A13" i="17"/>
  <c r="B13" i="17" l="1"/>
  <c r="A14" i="17"/>
  <c r="A15" i="17" l="1"/>
  <c r="B14" i="17"/>
  <c r="A16" i="17" l="1"/>
  <c r="B15" i="17"/>
  <c r="B16" i="17" l="1"/>
  <c r="A17" i="17"/>
  <c r="B17" i="17" l="1"/>
  <c r="A18" i="17"/>
  <c r="A19" i="17" l="1"/>
  <c r="B18" i="17"/>
  <c r="A20" i="17" l="1"/>
  <c r="B19" i="17"/>
  <c r="B20" i="17" l="1"/>
  <c r="A21" i="17"/>
  <c r="B21" i="17" l="1"/>
  <c r="A22" i="17"/>
  <c r="A23" i="17" l="1"/>
  <c r="B22" i="17"/>
  <c r="B23" i="17" l="1"/>
  <c r="A24" i="17"/>
  <c r="B24" i="17" l="1"/>
  <c r="A25" i="17"/>
  <c r="B25" i="17" l="1"/>
  <c r="A26" i="17"/>
  <c r="A27" i="17" l="1"/>
  <c r="B26" i="17"/>
  <c r="A28" i="17" l="1"/>
  <c r="B27" i="17"/>
  <c r="B28" i="17" l="1"/>
  <c r="A29" i="17"/>
  <c r="B29" i="17" l="1"/>
  <c r="A30" i="17"/>
  <c r="A31" i="17" l="1"/>
  <c r="B30" i="17"/>
  <c r="A32" i="17" l="1"/>
  <c r="B31" i="17"/>
  <c r="B32" i="17" l="1"/>
  <c r="A33" i="17"/>
  <c r="A34" i="17" l="1"/>
  <c r="B33" i="17"/>
  <c r="A35" i="17" l="1"/>
  <c r="B34" i="17"/>
  <c r="A36" i="17" l="1"/>
  <c r="B35" i="17"/>
  <c r="A7" i="18" l="1"/>
  <c r="B36" i="17"/>
  <c r="A8" i="18" l="1"/>
  <c r="B7" i="18"/>
  <c r="E1" i="18"/>
  <c r="A9" i="18" l="1"/>
  <c r="B8" i="18"/>
  <c r="A10" i="18" l="1"/>
  <c r="B9" i="18"/>
  <c r="B10" i="18" l="1"/>
  <c r="A11" i="18"/>
  <c r="B11" i="18" l="1"/>
  <c r="A12" i="18"/>
  <c r="A13" i="18" l="1"/>
  <c r="B12" i="18"/>
  <c r="A14" i="18" l="1"/>
  <c r="B13" i="18"/>
  <c r="B14" i="18" l="1"/>
  <c r="A15" i="18"/>
  <c r="B15" i="18" l="1"/>
  <c r="A16" i="18"/>
  <c r="A17" i="18" l="1"/>
  <c r="B16" i="18"/>
  <c r="A18" i="18" l="1"/>
  <c r="B17" i="18"/>
  <c r="B18" i="18" l="1"/>
  <c r="A19" i="18"/>
  <c r="B19" i="18" l="1"/>
  <c r="A20" i="18"/>
  <c r="A21" i="18" l="1"/>
  <c r="B20" i="18"/>
  <c r="A22" i="18" l="1"/>
  <c r="B21" i="18"/>
  <c r="B22" i="18" l="1"/>
  <c r="A23" i="18"/>
  <c r="B23" i="18" l="1"/>
  <c r="A24" i="18"/>
  <c r="A25" i="18" l="1"/>
  <c r="B24" i="18"/>
  <c r="A26" i="18" l="1"/>
  <c r="B25" i="18"/>
  <c r="B26" i="18" l="1"/>
  <c r="A27" i="18"/>
  <c r="B27" i="18" l="1"/>
  <c r="A28" i="18"/>
  <c r="A29" i="18" l="1"/>
  <c r="B28" i="18"/>
  <c r="A30" i="18" l="1"/>
  <c r="B29" i="18"/>
  <c r="B30" i="18" l="1"/>
  <c r="A31" i="18"/>
  <c r="B31" i="18" l="1"/>
  <c r="A32" i="18"/>
  <c r="A33" i="18" l="1"/>
  <c r="B32" i="18"/>
  <c r="A34" i="18" l="1"/>
  <c r="B33" i="18"/>
  <c r="B34" i="18" l="1"/>
  <c r="A35" i="18"/>
  <c r="A36" i="18" l="1"/>
  <c r="B35" i="18"/>
  <c r="B36" i="18" l="1"/>
  <c r="A37" i="18"/>
  <c r="B37" i="18" l="1"/>
  <c r="A7" i="19"/>
  <c r="A8" i="19" l="1"/>
  <c r="B7" i="19"/>
  <c r="E1" i="19"/>
  <c r="B8" i="19" l="1"/>
  <c r="A9" i="19"/>
  <c r="B9" i="19" l="1"/>
  <c r="A10" i="19"/>
  <c r="A11" i="19" l="1"/>
  <c r="B10" i="19"/>
  <c r="A12" i="19" l="1"/>
  <c r="B11" i="19"/>
  <c r="B12" i="19" l="1"/>
  <c r="A13" i="19"/>
  <c r="B13" i="19" l="1"/>
  <c r="A14" i="19"/>
  <c r="B14" i="19" l="1"/>
  <c r="A15" i="19"/>
  <c r="B15" i="19" l="1"/>
  <c r="A16" i="19"/>
  <c r="B16" i="19" l="1"/>
  <c r="A17" i="19"/>
  <c r="B17" i="19" l="1"/>
  <c r="A18" i="19"/>
  <c r="A19" i="19" l="1"/>
  <c r="B18" i="19"/>
  <c r="A20" i="19" l="1"/>
  <c r="B19" i="19"/>
  <c r="B20" i="19" l="1"/>
  <c r="A21" i="19"/>
  <c r="B21" i="19" l="1"/>
  <c r="A22" i="19"/>
  <c r="A23" i="19" l="1"/>
  <c r="B22" i="19"/>
  <c r="A24" i="19" l="1"/>
  <c r="B23" i="19"/>
  <c r="A25" i="19" l="1"/>
  <c r="B24" i="19"/>
  <c r="B25" i="19" l="1"/>
  <c r="A26" i="19"/>
  <c r="A27" i="19" l="1"/>
  <c r="B26" i="19"/>
  <c r="A28" i="19" l="1"/>
  <c r="B27" i="19"/>
  <c r="A29" i="19" l="1"/>
  <c r="B28" i="19"/>
  <c r="B29" i="19" l="1"/>
  <c r="A30" i="19"/>
  <c r="A31" i="19" l="1"/>
  <c r="B30" i="19"/>
  <c r="A32" i="19" l="1"/>
  <c r="B31" i="19"/>
  <c r="B32" i="19" l="1"/>
  <c r="A33" i="19"/>
  <c r="B33" i="19" l="1"/>
  <c r="A34" i="19"/>
  <c r="A35" i="19" l="1"/>
  <c r="B34" i="19"/>
  <c r="A36" i="19" l="1"/>
  <c r="B35" i="19"/>
  <c r="A7" i="20" l="1"/>
  <c r="B36" i="19"/>
  <c r="B7" i="20" l="1"/>
  <c r="A8" i="20"/>
  <c r="E1" i="20"/>
  <c r="A9" i="20" l="1"/>
  <c r="B8" i="20"/>
  <c r="B9" i="20" l="1"/>
  <c r="A10" i="20"/>
  <c r="B10" i="20" l="1"/>
  <c r="A11" i="20"/>
  <c r="B11" i="20" l="1"/>
  <c r="A12" i="20"/>
  <c r="A13" i="20" l="1"/>
  <c r="B12" i="20"/>
  <c r="A14" i="20" l="1"/>
  <c r="B13" i="20"/>
  <c r="B14" i="20" l="1"/>
  <c r="A15" i="20"/>
  <c r="B15" i="20" l="1"/>
  <c r="A16" i="20"/>
  <c r="A17" i="20" l="1"/>
  <c r="B16" i="20"/>
  <c r="A18" i="20" l="1"/>
  <c r="B17" i="20"/>
  <c r="B18" i="20" l="1"/>
  <c r="A19" i="20"/>
  <c r="B19" i="20" l="1"/>
  <c r="A20" i="20"/>
  <c r="A21" i="20" l="1"/>
  <c r="B20" i="20"/>
  <c r="A22" i="20" l="1"/>
  <c r="B21" i="20"/>
  <c r="B22" i="20" l="1"/>
  <c r="A23" i="20"/>
  <c r="B23" i="20" l="1"/>
  <c r="A24" i="20"/>
  <c r="A25" i="20" l="1"/>
  <c r="B24" i="20"/>
  <c r="A26" i="20" l="1"/>
  <c r="B25" i="20"/>
  <c r="B26" i="20" l="1"/>
  <c r="A27" i="20"/>
  <c r="A28" i="20" l="1"/>
  <c r="B27" i="20"/>
  <c r="A29" i="20" l="1"/>
  <c r="B28" i="20"/>
  <c r="A30" i="20" l="1"/>
  <c r="B29" i="20"/>
  <c r="B30" i="20" l="1"/>
  <c r="A31" i="20"/>
  <c r="B31" i="20" l="1"/>
  <c r="A32" i="20"/>
  <c r="B32" i="20" l="1"/>
  <c r="A33" i="20"/>
  <c r="B33" i="20" l="1"/>
  <c r="A34" i="20"/>
  <c r="B34" i="20" l="1"/>
  <c r="A35" i="20"/>
  <c r="A36" i="20" l="1"/>
  <c r="B35" i="20"/>
  <c r="B36" i="20" l="1"/>
  <c r="A37" i="20"/>
  <c r="B37" i="20" l="1"/>
  <c r="A7" i="21"/>
  <c r="E1" i="21" l="1"/>
  <c r="A8" i="21"/>
  <c r="B7" i="21"/>
  <c r="B8" i="21" l="1"/>
  <c r="A9" i="21"/>
  <c r="B9" i="21" l="1"/>
  <c r="A10" i="21"/>
  <c r="A11" i="21" l="1"/>
  <c r="B10" i="21"/>
  <c r="A12" i="21" l="1"/>
  <c r="B11" i="21"/>
  <c r="B12" i="21" l="1"/>
  <c r="A13" i="21"/>
  <c r="B13" i="21" l="1"/>
  <c r="A14" i="21"/>
  <c r="A15" i="21" l="1"/>
  <c r="B14" i="21"/>
  <c r="B15" i="21" l="1"/>
  <c r="A16" i="21"/>
  <c r="B16" i="21" l="1"/>
  <c r="A17" i="21"/>
  <c r="A18" i="21" l="1"/>
  <c r="B17" i="21"/>
  <c r="A19" i="21" l="1"/>
  <c r="B18" i="21"/>
  <c r="B19" i="21" l="1"/>
  <c r="A20" i="21"/>
  <c r="B20" i="21" l="1"/>
  <c r="A21" i="21"/>
  <c r="B21" i="21" l="1"/>
  <c r="A22" i="21"/>
  <c r="A23" i="21" l="1"/>
  <c r="B22" i="21"/>
  <c r="A24" i="21" l="1"/>
  <c r="B23" i="21"/>
  <c r="B24" i="21" l="1"/>
  <c r="A25" i="21"/>
  <c r="A26" i="21" l="1"/>
  <c r="B25" i="21"/>
  <c r="A27" i="21" l="1"/>
  <c r="B26" i="21"/>
  <c r="A28" i="21" l="1"/>
  <c r="B27" i="21"/>
  <c r="B28" i="21" l="1"/>
  <c r="A29" i="21"/>
  <c r="B29" i="21" l="1"/>
  <c r="A30" i="21"/>
  <c r="A31" i="21" l="1"/>
  <c r="B30" i="21"/>
  <c r="A32" i="21" l="1"/>
  <c r="B31" i="21"/>
  <c r="B32" i="21" l="1"/>
  <c r="A33" i="21"/>
  <c r="B33" i="21" l="1"/>
  <c r="A34" i="21"/>
  <c r="A35" i="21" l="1"/>
  <c r="B34" i="21"/>
  <c r="A36" i="21" l="1"/>
  <c r="B35" i="21"/>
  <c r="A37" i="21" l="1"/>
  <c r="B36" i="21"/>
  <c r="B37" i="21" l="1"/>
  <c r="A7" i="22"/>
  <c r="A8" i="22" l="1"/>
  <c r="B7" i="22"/>
  <c r="E1" i="22"/>
  <c r="B8" i="22" l="1"/>
  <c r="A9" i="22"/>
  <c r="B9" i="22" l="1"/>
  <c r="A10" i="22"/>
  <c r="A11" i="22" l="1"/>
  <c r="B10" i="22"/>
  <c r="A12" i="22" l="1"/>
  <c r="B11" i="22"/>
  <c r="B12" i="22" l="1"/>
  <c r="A13" i="22"/>
  <c r="A14" i="22" l="1"/>
  <c r="B13" i="22"/>
  <c r="A15" i="22" l="1"/>
  <c r="B14" i="22"/>
  <c r="A16" i="22" l="1"/>
  <c r="B15" i="22"/>
  <c r="B16" i="22" l="1"/>
  <c r="A17" i="22"/>
  <c r="A18" i="22" l="1"/>
  <c r="B17" i="22"/>
  <c r="A19" i="22" l="1"/>
  <c r="B18" i="22"/>
  <c r="A20" i="22" l="1"/>
  <c r="B19" i="22"/>
  <c r="B20" i="22" l="1"/>
  <c r="A21" i="22"/>
  <c r="B21" i="22" l="1"/>
  <c r="A22" i="22"/>
  <c r="A23" i="22" l="1"/>
  <c r="B22" i="22"/>
  <c r="A24" i="22" l="1"/>
  <c r="B23" i="22"/>
  <c r="B24" i="22" l="1"/>
  <c r="A25" i="22"/>
  <c r="B25" i="22" l="1"/>
  <c r="A26" i="22"/>
  <c r="A27" i="22" l="1"/>
  <c r="B26" i="22"/>
  <c r="A28" i="22" l="1"/>
  <c r="B27" i="22"/>
  <c r="B28" i="22" l="1"/>
  <c r="A29" i="22"/>
  <c r="A30" i="22" l="1"/>
  <c r="B29" i="22"/>
  <c r="A31" i="22" l="1"/>
  <c r="B30" i="22"/>
  <c r="A32" i="22" l="1"/>
  <c r="B31" i="22"/>
  <c r="B32" i="22" l="1"/>
  <c r="A33" i="22"/>
  <c r="A34" i="22" l="1"/>
  <c r="B33" i="22"/>
  <c r="A35" i="22" l="1"/>
  <c r="B34" i="22"/>
  <c r="B35" i="22" l="1"/>
  <c r="A36" i="22"/>
  <c r="B36" i="22" l="1"/>
  <c r="A7" i="23"/>
  <c r="B7" i="23" l="1"/>
  <c r="E1" i="23"/>
  <c r="A8" i="23"/>
  <c r="A9" i="23" l="1"/>
  <c r="B8" i="23"/>
  <c r="A10" i="23" l="1"/>
  <c r="B9" i="23"/>
  <c r="B10" i="23" l="1"/>
  <c r="A11" i="23"/>
  <c r="B11" i="23" l="1"/>
  <c r="A12" i="23"/>
  <c r="A13" i="23" l="1"/>
  <c r="B12" i="23"/>
  <c r="A14" i="23" l="1"/>
  <c r="B13" i="23"/>
  <c r="B14" i="23" l="1"/>
  <c r="A15" i="23"/>
  <c r="B15" i="23" l="1"/>
  <c r="A16" i="23"/>
  <c r="A17" i="23" l="1"/>
  <c r="B16" i="23"/>
  <c r="A18" i="23" l="1"/>
  <c r="B17" i="23"/>
  <c r="B18" i="23" l="1"/>
  <c r="A19" i="23"/>
  <c r="B19" i="23" l="1"/>
  <c r="A20" i="23"/>
  <c r="A21" i="23" l="1"/>
  <c r="B20" i="23"/>
  <c r="A22" i="23" l="1"/>
  <c r="B21" i="23"/>
  <c r="B22" i="23" l="1"/>
  <c r="A23" i="23"/>
  <c r="B23" i="23" l="1"/>
  <c r="A24" i="23"/>
  <c r="A25" i="23" l="1"/>
  <c r="B24" i="23"/>
  <c r="A26" i="23" l="1"/>
  <c r="B25" i="23"/>
  <c r="B26" i="23" l="1"/>
  <c r="A27" i="23"/>
  <c r="B27" i="23" l="1"/>
  <c r="A28" i="23"/>
  <c r="A29" i="23" l="1"/>
  <c r="B28" i="23"/>
  <c r="A30" i="23" l="1"/>
  <c r="B29" i="23"/>
  <c r="B30" i="23" l="1"/>
  <c r="A31" i="23"/>
  <c r="A32" i="23" l="1"/>
  <c r="B31" i="23"/>
  <c r="A33" i="23" l="1"/>
  <c r="B32" i="23"/>
  <c r="A34" i="23" l="1"/>
  <c r="B33" i="23"/>
  <c r="B34" i="23" l="1"/>
  <c r="A35" i="23"/>
  <c r="A36" i="23" l="1"/>
  <c r="B35" i="23"/>
  <c r="B36" i="23" l="1"/>
  <c r="A37" i="23"/>
  <c r="B37" i="23" l="1"/>
  <c r="A7" i="24"/>
  <c r="E1" i="24" l="1"/>
  <c r="A8" i="24"/>
  <c r="B7" i="24"/>
  <c r="A9" i="24" l="1"/>
  <c r="B8" i="24"/>
  <c r="B9" i="24" l="1"/>
  <c r="A10" i="24"/>
  <c r="B10" i="24" l="1"/>
  <c r="A11" i="24"/>
  <c r="B11" i="24" l="1"/>
  <c r="A12" i="24"/>
  <c r="A13" i="24" l="1"/>
  <c r="B12" i="24"/>
  <c r="B13" i="24" l="1"/>
  <c r="A14" i="24"/>
  <c r="B14" i="24" l="1"/>
  <c r="A15" i="24"/>
  <c r="B15" i="24" l="1"/>
  <c r="A16" i="24"/>
  <c r="A17" i="24" l="1"/>
  <c r="B16" i="24"/>
  <c r="A18" i="24" l="1"/>
  <c r="B17" i="24"/>
  <c r="B18" i="24" l="1"/>
  <c r="A19" i="24"/>
  <c r="B19" i="24" l="1"/>
  <c r="A20" i="24"/>
  <c r="A21" i="24" l="1"/>
  <c r="B20" i="24"/>
  <c r="B21" i="24" l="1"/>
  <c r="A22" i="24"/>
  <c r="B22" i="24" l="1"/>
  <c r="A23" i="24"/>
  <c r="A24" i="24" l="1"/>
  <c r="B23" i="24"/>
  <c r="A25" i="24" l="1"/>
  <c r="B24" i="24"/>
  <c r="B25" i="24" l="1"/>
  <c r="A26" i="24"/>
  <c r="B26" i="24" l="1"/>
  <c r="A27" i="24"/>
  <c r="B27" i="24" l="1"/>
  <c r="A28" i="24"/>
  <c r="A29" i="24" l="1"/>
  <c r="B28" i="24"/>
  <c r="A30" i="24" l="1"/>
  <c r="B29" i="24"/>
  <c r="B30" i="24" l="1"/>
  <c r="A31" i="24"/>
  <c r="B31" i="24" l="1"/>
  <c r="A32" i="24"/>
  <c r="A33" i="24" l="1"/>
  <c r="B32" i="24"/>
  <c r="A34" i="24" l="1"/>
  <c r="B33" i="24"/>
  <c r="B34" i="24" l="1"/>
  <c r="A35" i="24"/>
  <c r="A36" i="24" l="1"/>
  <c r="B35" i="24"/>
  <c r="B36" i="24" l="1"/>
  <c r="A7" i="25"/>
  <c r="A8" i="25" l="1"/>
  <c r="B7" i="25"/>
  <c r="E1" i="25"/>
  <c r="A9" i="25" l="1"/>
  <c r="B8" i="25"/>
  <c r="A10" i="25" l="1"/>
  <c r="B9" i="25"/>
  <c r="B10" i="25" l="1"/>
  <c r="A11" i="25"/>
  <c r="B11" i="25" l="1"/>
  <c r="A12" i="25"/>
  <c r="A13" i="25" l="1"/>
  <c r="B12" i="25"/>
  <c r="A14" i="25" l="1"/>
  <c r="B13" i="25"/>
  <c r="B14" i="25" l="1"/>
  <c r="A15" i="25"/>
  <c r="B15" i="25" l="1"/>
  <c r="A16" i="25"/>
  <c r="A17" i="25" l="1"/>
  <c r="B16" i="25"/>
  <c r="A18" i="25" l="1"/>
  <c r="B17" i="25"/>
  <c r="B18" i="25" l="1"/>
  <c r="A19" i="25"/>
  <c r="B19" i="25" l="1"/>
  <c r="A20" i="25"/>
  <c r="A21" i="25" l="1"/>
  <c r="B20" i="25"/>
  <c r="A22" i="25" l="1"/>
  <c r="B21" i="25"/>
  <c r="B22" i="25" l="1"/>
  <c r="A23" i="25"/>
  <c r="B23" i="25" l="1"/>
  <c r="A24" i="25"/>
  <c r="A25" i="25" l="1"/>
  <c r="B24" i="25"/>
  <c r="A26" i="25" l="1"/>
  <c r="B25" i="25"/>
  <c r="B26" i="25" l="1"/>
  <c r="A27" i="25"/>
  <c r="B27" i="25" l="1"/>
  <c r="A28" i="25"/>
  <c r="A29" i="25" l="1"/>
  <c r="B28" i="25"/>
  <c r="A30" i="25" l="1"/>
  <c r="B29" i="25"/>
  <c r="B30" i="25" l="1"/>
  <c r="A31" i="25"/>
  <c r="B31" i="25" l="1"/>
  <c r="A32" i="25"/>
  <c r="A33" i="25" l="1"/>
  <c r="B32" i="25"/>
  <c r="A34" i="25" l="1"/>
  <c r="B33" i="25"/>
  <c r="B34" i="25" l="1"/>
  <c r="A35" i="25"/>
  <c r="A36" i="25" l="1"/>
  <c r="B35" i="25"/>
  <c r="B36" i="25" l="1"/>
  <c r="A37" i="25"/>
  <c r="B37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Office-Anwender</author>
    <author>Michael Muther</author>
  </authors>
  <commentList>
    <comment ref="I3" authorId="0" shapeId="0" xr:uid="{00000000-0006-0000-0000-000001000000}">
      <text>
        <r>
          <rPr>
            <sz val="10"/>
            <color rgb="FF000000"/>
            <rFont val="Calibri"/>
            <family val="2"/>
          </rPr>
          <t xml:space="preserve">Muster-Vorlage.ch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Hier bitte die Monatsarbeitszeit eingeben
</t>
        </r>
      </text>
    </comment>
    <comment ref="I5" authorId="1" shapeId="0" xr:uid="{00000000-0006-0000-0000-000002000000}">
      <text>
        <r>
          <rPr>
            <sz val="10"/>
            <color rgb="FF000000"/>
            <rFont val="Tahoma"/>
            <family val="2"/>
          </rPr>
          <t xml:space="preserve">Muster-Vorlage:
</t>
        </r>
        <r>
          <rPr>
            <sz val="10"/>
            <color rgb="FF000000"/>
            <rFont val="Tahoma"/>
            <family val="2"/>
          </rPr>
          <t>Bitte genaue Anzahl Arbeitstag eingeben.</t>
        </r>
      </text>
    </comment>
    <comment ref="I7" authorId="1" shapeId="0" xr:uid="{00000000-0006-0000-0000-000003000000}">
      <text>
        <r>
          <rPr>
            <sz val="10"/>
            <color rgb="FF000000"/>
            <rFont val="Calibri"/>
            <family val="2"/>
          </rPr>
          <t xml:space="preserve">Muster-Vorlage: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Hier bitte Ferienguthaben
</t>
        </r>
        <r>
          <rPr>
            <sz val="10"/>
            <color rgb="FF000000"/>
            <rFont val="Calibri"/>
            <family val="2"/>
          </rPr>
          <t xml:space="preserve"> in Tagen eintragen. Diese Zahl wird Berechnungsbasiss für jeden Monat übernommen.</t>
        </r>
      </text>
    </comment>
  </commentList>
</comments>
</file>

<file path=xl/sharedStrings.xml><?xml version="1.0" encoding="utf-8"?>
<sst xmlns="http://schemas.openxmlformats.org/spreadsheetml/2006/main" count="240" uniqueCount="87">
  <si>
    <t>Vormittag</t>
  </si>
  <si>
    <t xml:space="preserve">kommt </t>
  </si>
  <si>
    <t>geht</t>
  </si>
  <si>
    <t>Nachmittag</t>
  </si>
  <si>
    <t>kommt</t>
  </si>
  <si>
    <t>Pause</t>
  </si>
  <si>
    <t>Arbeitszeit</t>
  </si>
  <si>
    <t>Rest Ferienguthaben in Tagen</t>
  </si>
  <si>
    <t>Ferienbezug Januar in Tagen</t>
  </si>
  <si>
    <t>Total Monatsarbeitszeit in Stunden</t>
  </si>
  <si>
    <t>Ferienbezug Februar in Tagen</t>
  </si>
  <si>
    <t>Ferienbezug März in Tagen</t>
  </si>
  <si>
    <t>Ferienbezug Mai in Tagen</t>
  </si>
  <si>
    <t>Ferienbezug Juni in Tagen</t>
  </si>
  <si>
    <t>Ferienbezug Juli in Tagen</t>
  </si>
  <si>
    <t>Ferienbezug August in Tagen</t>
  </si>
  <si>
    <t>Ferienbezug September in Tagen</t>
  </si>
  <si>
    <t>Ferienbezug Oktober in Tagen</t>
  </si>
  <si>
    <t>Ferienbezug November in Tagen</t>
  </si>
  <si>
    <t>Soll Arbeitszeit in Stunden</t>
  </si>
  <si>
    <t>Differenz Monatsarbeitszeit</t>
  </si>
  <si>
    <t>Sollarbeitszeit pro Woche:</t>
  </si>
  <si>
    <t>Sollarbeitszeit pro Tag:</t>
  </si>
  <si>
    <t>Arbeitstage Januar:</t>
  </si>
  <si>
    <t>Arbeitstage im Februar:</t>
  </si>
  <si>
    <t>Kranktage</t>
  </si>
  <si>
    <t>Abwesenheit</t>
  </si>
  <si>
    <t>Differenz Monatsarbeitszeit (ink. Ferien)</t>
  </si>
  <si>
    <t>Arbeitszeitkontrolle</t>
  </si>
  <si>
    <t>Kranktage Februar</t>
  </si>
  <si>
    <t xml:space="preserve">Feb. </t>
  </si>
  <si>
    <t>März</t>
  </si>
  <si>
    <t>Ist geleistete Stunden</t>
  </si>
  <si>
    <t>Kranktage März</t>
  </si>
  <si>
    <t>Arbeitszeitsaldo März:</t>
  </si>
  <si>
    <t>Arbeitszeitsaldo Februar:</t>
  </si>
  <si>
    <t xml:space="preserve"> Arbeitszeitsaldo Januar</t>
  </si>
  <si>
    <t>April</t>
  </si>
  <si>
    <t>Kranktage April</t>
  </si>
  <si>
    <t>Arbeitszeitsaldo April:</t>
  </si>
  <si>
    <t>Ferienbezug April in Tagen</t>
  </si>
  <si>
    <t>Mai</t>
  </si>
  <si>
    <t>Arbeitstage im März:</t>
  </si>
  <si>
    <t>Arbeitstage im April:</t>
  </si>
  <si>
    <t>Arbeitstage im Mai:</t>
  </si>
  <si>
    <t>Kranktage Mai</t>
  </si>
  <si>
    <t>Arbeitszeitsaldo Mai:</t>
  </si>
  <si>
    <t>Juni</t>
  </si>
  <si>
    <t>Arbeitstage im Juni:</t>
  </si>
  <si>
    <t>Kranktage Juni</t>
  </si>
  <si>
    <t>Arbeitszeitsaldo Juni:</t>
  </si>
  <si>
    <t>Juli</t>
  </si>
  <si>
    <t>Arbeitstage im Juli:</t>
  </si>
  <si>
    <t>Kranktage Juli</t>
  </si>
  <si>
    <t>Arbeitszeitsaldo Juli:</t>
  </si>
  <si>
    <t>August</t>
  </si>
  <si>
    <t>Kranktage August</t>
  </si>
  <si>
    <t>Arbeitszeitsaldo August:</t>
  </si>
  <si>
    <t>Arbeitstage im August:</t>
  </si>
  <si>
    <t>Sept.</t>
  </si>
  <si>
    <t>Arbeitstage im September:</t>
  </si>
  <si>
    <t>Kranktage September</t>
  </si>
  <si>
    <t>Arbeitszeitsaldo September:</t>
  </si>
  <si>
    <t>Okt.</t>
  </si>
  <si>
    <t>Arbeitstage im Oktober:</t>
  </si>
  <si>
    <t>Arbeitszeitsaldo Oktober:</t>
  </si>
  <si>
    <t>Kranktage Oktober</t>
  </si>
  <si>
    <t>Nov.</t>
  </si>
  <si>
    <t>Arbeitstage im November:</t>
  </si>
  <si>
    <t>Kranktage November</t>
  </si>
  <si>
    <t>Arbeitszeitsaldo November:</t>
  </si>
  <si>
    <t>Dez.</t>
  </si>
  <si>
    <t>Arbeitstage im Dezember:</t>
  </si>
  <si>
    <t>Ferienbezug Dez. in Tagen</t>
  </si>
  <si>
    <t>Kranktage Dezember</t>
  </si>
  <si>
    <t>Arbeitszeitsaldo Dezember:</t>
  </si>
  <si>
    <t>Ferien</t>
  </si>
  <si>
    <t>Krank</t>
  </si>
  <si>
    <t>Beispieleintrag Arbeitszeit</t>
  </si>
  <si>
    <t>Januar</t>
  </si>
  <si>
    <t>Beispieleintrag Ferien</t>
  </si>
  <si>
    <t>Beispieleintrag Krank</t>
  </si>
  <si>
    <t>Überzeit aus Vorjahr</t>
  </si>
  <si>
    <t>Minuszeit aus Vorjahr</t>
  </si>
  <si>
    <t>Ferienhalbtag</t>
  </si>
  <si>
    <t>Beispieleintrag Ferienhalbtag</t>
  </si>
  <si>
    <t xml:space="preserve">Ferien 2023 in Tagen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</si>
</sst>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h]:mm"/>
    <numFmt numFmtId="165" formatCode="[hh]:mm"/>
    <numFmt numFmtId="166" formatCode="dd/"/>
    <numFmt numFmtId="167" formatCode="yyyy"/>
  </numFmts>
  <fonts count="17" x14ac:knownFonts="1"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Calibri"/>
      <family val="2"/>
    </font>
    <font>
      <i/>
      <sz val="12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164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/>
    </xf>
    <xf numFmtId="165" fontId="1" fillId="2" borderId="0" xfId="0" applyNumberFormat="1" applyFont="1" applyFill="1"/>
    <xf numFmtId="165" fontId="0" fillId="2" borderId="0" xfId="0" applyNumberFormat="1" applyFill="1"/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6" fontId="0" fillId="0" borderId="1" xfId="0" applyNumberFormat="1" applyBorder="1"/>
    <xf numFmtId="0" fontId="3" fillId="0" borderId="0" xfId="0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left" vertical="center"/>
    </xf>
    <xf numFmtId="0" fontId="0" fillId="3" borderId="0" xfId="0" applyFill="1" applyAlignment="1">
      <alignment horizontal="center"/>
    </xf>
    <xf numFmtId="0" fontId="9" fillId="0" borderId="0" xfId="0" applyFont="1"/>
    <xf numFmtId="0" fontId="10" fillId="0" borderId="1" xfId="0" applyFont="1" applyBorder="1"/>
    <xf numFmtId="0" fontId="1" fillId="2" borderId="0" xfId="0" applyFont="1" applyFill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/>
    <xf numFmtId="166" fontId="0" fillId="2" borderId="1" xfId="0" applyNumberFormat="1" applyFill="1" applyBorder="1"/>
    <xf numFmtId="0" fontId="10" fillId="2" borderId="1" xfId="0" applyFont="1" applyFill="1" applyBorder="1"/>
    <xf numFmtId="20" fontId="0" fillId="2" borderId="1" xfId="0" applyNumberForma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/>
    <xf numFmtId="20" fontId="0" fillId="4" borderId="1" xfId="0" applyNumberFormat="1" applyFill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0" xfId="0" applyFont="1" applyFill="1" applyAlignment="1">
      <alignment horizontal="right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47"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showGridLines="0" tabSelected="1" zoomScale="125" zoomScaleNormal="125" zoomScalePageLayoutView="125" workbookViewId="0">
      <selection activeCell="C9" sqref="C9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2.1640625" customWidth="1"/>
  </cols>
  <sheetData>
    <row r="1" spans="1:10" ht="24" x14ac:dyDescent="0.3">
      <c r="A1" s="40" t="s">
        <v>28</v>
      </c>
      <c r="B1" s="40"/>
      <c r="C1" s="40"/>
      <c r="D1" s="17" t="s">
        <v>79</v>
      </c>
      <c r="E1" s="16">
        <f>A9</f>
        <v>43830</v>
      </c>
      <c r="G1" s="15"/>
      <c r="H1" s="15"/>
      <c r="I1" s="15"/>
    </row>
    <row r="2" spans="1:10" ht="14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0" ht="15" customHeight="1" x14ac:dyDescent="0.3">
      <c r="A3" s="7"/>
      <c r="B3" s="7"/>
      <c r="C3" s="7"/>
      <c r="D3" s="7"/>
      <c r="E3" s="7"/>
      <c r="F3" s="42" t="s">
        <v>21</v>
      </c>
      <c r="G3" s="42"/>
      <c r="H3" s="42"/>
      <c r="I3" s="12">
        <v>1.75</v>
      </c>
    </row>
    <row r="4" spans="1:10" ht="15" customHeight="1" x14ac:dyDescent="0.3">
      <c r="A4" s="7"/>
      <c r="B4" s="7"/>
      <c r="C4" s="7"/>
      <c r="D4" s="7"/>
      <c r="E4" s="7"/>
      <c r="F4" s="42" t="s">
        <v>22</v>
      </c>
      <c r="G4" s="42"/>
      <c r="H4" s="42"/>
      <c r="I4" s="13">
        <f>I3/5</f>
        <v>0.35</v>
      </c>
    </row>
    <row r="5" spans="1:10" ht="15" customHeight="1" x14ac:dyDescent="0.3">
      <c r="A5" s="7"/>
      <c r="B5" s="7"/>
      <c r="C5" s="7"/>
      <c r="D5" s="7"/>
      <c r="E5" s="7"/>
      <c r="F5" s="42" t="s">
        <v>23</v>
      </c>
      <c r="G5" s="42"/>
      <c r="H5" s="42"/>
      <c r="I5" s="11">
        <v>21</v>
      </c>
    </row>
    <row r="7" spans="1:10" x14ac:dyDescent="0.2">
      <c r="C7" s="46" t="s">
        <v>0</v>
      </c>
      <c r="D7" s="46"/>
      <c r="E7" s="46" t="s">
        <v>3</v>
      </c>
      <c r="F7" s="46"/>
      <c r="G7" s="47" t="s">
        <v>86</v>
      </c>
      <c r="H7" s="47"/>
      <c r="I7" s="21">
        <v>25</v>
      </c>
    </row>
    <row r="8" spans="1:10" x14ac:dyDescent="0.2">
      <c r="C8" s="48" t="s">
        <v>1</v>
      </c>
      <c r="D8" s="48" t="s">
        <v>2</v>
      </c>
      <c r="E8" s="48" t="s">
        <v>4</v>
      </c>
      <c r="F8" s="48" t="s">
        <v>2</v>
      </c>
      <c r="G8" s="48" t="s">
        <v>5</v>
      </c>
      <c r="H8" s="48" t="s">
        <v>6</v>
      </c>
      <c r="I8" s="49" t="s">
        <v>26</v>
      </c>
    </row>
    <row r="9" spans="1:10" x14ac:dyDescent="0.2">
      <c r="A9" s="14">
        <v>43830</v>
      </c>
      <c r="B9" s="23" t="str">
        <f>TEXT(A9,"tttt")</f>
        <v>Montag</v>
      </c>
      <c r="C9" s="4"/>
      <c r="D9" s="4"/>
      <c r="E9" s="4"/>
      <c r="F9" s="4"/>
      <c r="G9" s="4"/>
      <c r="H9" s="4"/>
      <c r="I9" s="25"/>
    </row>
    <row r="10" spans="1:10" x14ac:dyDescent="0.2">
      <c r="A10" s="14">
        <f>A9+1</f>
        <v>43831</v>
      </c>
      <c r="B10" s="23" t="str">
        <f>TEXT(A10,"tttt")</f>
        <v>Dienstag</v>
      </c>
      <c r="C10" s="5"/>
      <c r="D10" s="5"/>
      <c r="E10" s="5"/>
      <c r="F10" s="5"/>
      <c r="G10" s="5"/>
      <c r="H10" s="4">
        <f>(D10-C10)+(F10-E10)-G10</f>
        <v>0</v>
      </c>
      <c r="I10" s="25"/>
      <c r="J10" s="22"/>
    </row>
    <row r="11" spans="1:10" x14ac:dyDescent="0.2">
      <c r="A11" s="14">
        <f t="shared" ref="A11:A39" si="0">A10+1</f>
        <v>43832</v>
      </c>
      <c r="B11" s="6" t="str">
        <f t="shared" ref="B11:B39" si="1">TEXT(A11,"tttt")</f>
        <v>Mittwoch</v>
      </c>
      <c r="C11" s="4"/>
      <c r="D11" s="4"/>
      <c r="E11" s="5"/>
      <c r="F11" s="5"/>
      <c r="G11" s="5"/>
      <c r="H11" s="4">
        <f t="shared" ref="H11:H39" si="2">(D11-C11)+(F11-E11)-G11</f>
        <v>0</v>
      </c>
      <c r="I11" s="25"/>
      <c r="J11" s="22"/>
    </row>
    <row r="12" spans="1:10" x14ac:dyDescent="0.2">
      <c r="A12" s="14">
        <f t="shared" si="0"/>
        <v>43833</v>
      </c>
      <c r="B12" s="6" t="str">
        <f t="shared" si="1"/>
        <v>Donnerstag</v>
      </c>
      <c r="C12" s="4">
        <v>0.3125</v>
      </c>
      <c r="D12" s="4">
        <v>0.48958333333333331</v>
      </c>
      <c r="E12" s="4">
        <v>0.52083333333333337</v>
      </c>
      <c r="F12" s="4">
        <v>0.72916666666666663</v>
      </c>
      <c r="G12" s="4">
        <v>2.0833333333333332E-2</v>
      </c>
      <c r="H12" s="4">
        <f t="shared" si="2"/>
        <v>0.36458333333333326</v>
      </c>
      <c r="I12" s="25"/>
      <c r="J12" s="22" t="s">
        <v>78</v>
      </c>
    </row>
    <row r="13" spans="1:10" x14ac:dyDescent="0.2">
      <c r="A13" s="14">
        <f t="shared" si="0"/>
        <v>43834</v>
      </c>
      <c r="B13" s="6" t="str">
        <f t="shared" si="1"/>
        <v>Freitag</v>
      </c>
      <c r="C13" s="4"/>
      <c r="D13" s="4"/>
      <c r="E13" s="4"/>
      <c r="F13" s="4"/>
      <c r="G13" s="4"/>
      <c r="H13" s="4">
        <f t="shared" si="2"/>
        <v>0</v>
      </c>
      <c r="I13" s="25"/>
      <c r="J13" s="22"/>
    </row>
    <row r="14" spans="1:10" x14ac:dyDescent="0.2">
      <c r="A14" s="29">
        <f t="shared" si="0"/>
        <v>43835</v>
      </c>
      <c r="B14" s="33" t="str">
        <f t="shared" si="1"/>
        <v>Samstag</v>
      </c>
      <c r="C14" s="31"/>
      <c r="D14" s="31"/>
      <c r="E14" s="31"/>
      <c r="F14" s="31"/>
      <c r="G14" s="31"/>
      <c r="H14" s="31">
        <f t="shared" si="2"/>
        <v>0</v>
      </c>
      <c r="I14" s="32"/>
    </row>
    <row r="15" spans="1:10" x14ac:dyDescent="0.2">
      <c r="A15" s="29">
        <f t="shared" si="0"/>
        <v>43836</v>
      </c>
      <c r="B15" s="33" t="str">
        <f t="shared" si="1"/>
        <v>Sonntag</v>
      </c>
      <c r="C15" s="31"/>
      <c r="D15" s="31"/>
      <c r="E15" s="31"/>
      <c r="F15" s="31"/>
      <c r="G15" s="31"/>
      <c r="H15" s="31">
        <f t="shared" si="2"/>
        <v>0</v>
      </c>
      <c r="I15" s="32"/>
    </row>
    <row r="16" spans="1:10" x14ac:dyDescent="0.2">
      <c r="A16" s="14">
        <f t="shared" si="0"/>
        <v>43837</v>
      </c>
      <c r="B16" s="6" t="str">
        <f t="shared" si="1"/>
        <v>Montag</v>
      </c>
      <c r="C16" s="5"/>
      <c r="D16" s="5"/>
      <c r="E16" s="5"/>
      <c r="F16" s="5"/>
      <c r="G16" s="5"/>
      <c r="H16" s="4">
        <f t="shared" si="2"/>
        <v>0</v>
      </c>
      <c r="I16" s="25" t="s">
        <v>77</v>
      </c>
      <c r="J16" s="22" t="s">
        <v>81</v>
      </c>
    </row>
    <row r="17" spans="1:10" x14ac:dyDescent="0.2">
      <c r="A17" s="14">
        <f t="shared" si="0"/>
        <v>43838</v>
      </c>
      <c r="B17" s="6" t="str">
        <f t="shared" si="1"/>
        <v>Dienstag</v>
      </c>
      <c r="C17" s="5"/>
      <c r="D17" s="5"/>
      <c r="E17" s="5"/>
      <c r="F17" s="5"/>
      <c r="G17" s="5"/>
      <c r="H17" s="4">
        <f t="shared" si="2"/>
        <v>0</v>
      </c>
      <c r="I17" s="25" t="s">
        <v>84</v>
      </c>
      <c r="J17" s="22" t="s">
        <v>85</v>
      </c>
    </row>
    <row r="18" spans="1:10" x14ac:dyDescent="0.2">
      <c r="A18" s="14">
        <f t="shared" si="0"/>
        <v>43839</v>
      </c>
      <c r="B18" s="6" t="str">
        <f t="shared" si="1"/>
        <v>Mittwoch</v>
      </c>
      <c r="C18" s="5"/>
      <c r="D18" s="5"/>
      <c r="E18" s="5"/>
      <c r="F18" s="5"/>
      <c r="G18" s="5"/>
      <c r="H18" s="4">
        <f t="shared" si="2"/>
        <v>0</v>
      </c>
      <c r="I18" s="25" t="s">
        <v>76</v>
      </c>
      <c r="J18" s="22" t="s">
        <v>80</v>
      </c>
    </row>
    <row r="19" spans="1:10" x14ac:dyDescent="0.2">
      <c r="A19" s="14">
        <f t="shared" si="0"/>
        <v>43840</v>
      </c>
      <c r="B19" s="6" t="str">
        <f t="shared" si="1"/>
        <v>Donnerstag</v>
      </c>
      <c r="C19" s="5"/>
      <c r="D19" s="5"/>
      <c r="E19" s="5"/>
      <c r="F19" s="5"/>
      <c r="G19" s="5"/>
      <c r="H19" s="4">
        <f t="shared" si="2"/>
        <v>0</v>
      </c>
      <c r="I19" s="25"/>
    </row>
    <row r="20" spans="1:10" x14ac:dyDescent="0.2">
      <c r="A20" s="14">
        <f t="shared" si="0"/>
        <v>43841</v>
      </c>
      <c r="B20" s="6" t="str">
        <f t="shared" si="1"/>
        <v>Freitag</v>
      </c>
      <c r="C20" s="5"/>
      <c r="D20" s="5"/>
      <c r="E20" s="5"/>
      <c r="F20" s="5"/>
      <c r="G20" s="5"/>
      <c r="H20" s="4">
        <f t="shared" si="2"/>
        <v>0</v>
      </c>
      <c r="I20" s="25"/>
    </row>
    <row r="21" spans="1:10" x14ac:dyDescent="0.2">
      <c r="A21" s="14">
        <f t="shared" si="0"/>
        <v>43842</v>
      </c>
      <c r="B21" s="33" t="str">
        <f t="shared" si="1"/>
        <v>Samstag</v>
      </c>
      <c r="C21" s="34"/>
      <c r="D21" s="34"/>
      <c r="E21" s="34"/>
      <c r="F21" s="34"/>
      <c r="G21" s="34"/>
      <c r="H21" s="31">
        <f t="shared" si="2"/>
        <v>0</v>
      </c>
      <c r="I21" s="32"/>
    </row>
    <row r="22" spans="1:10" x14ac:dyDescent="0.2">
      <c r="A22" s="14">
        <f t="shared" si="0"/>
        <v>43843</v>
      </c>
      <c r="B22" s="33" t="str">
        <f t="shared" si="1"/>
        <v>Sonntag</v>
      </c>
      <c r="C22" s="34"/>
      <c r="D22" s="34"/>
      <c r="E22" s="34"/>
      <c r="F22" s="34"/>
      <c r="G22" s="34"/>
      <c r="H22" s="31">
        <f t="shared" si="2"/>
        <v>0</v>
      </c>
      <c r="I22" s="32"/>
    </row>
    <row r="23" spans="1:10" x14ac:dyDescent="0.2">
      <c r="A23" s="14">
        <f t="shared" si="0"/>
        <v>43844</v>
      </c>
      <c r="B23" s="6" t="str">
        <f t="shared" si="1"/>
        <v>Montag</v>
      </c>
      <c r="C23" s="5"/>
      <c r="D23" s="5"/>
      <c r="E23" s="5"/>
      <c r="F23" s="5"/>
      <c r="G23" s="5"/>
      <c r="H23" s="4">
        <f t="shared" si="2"/>
        <v>0</v>
      </c>
      <c r="I23" s="25"/>
    </row>
    <row r="24" spans="1:10" x14ac:dyDescent="0.2">
      <c r="A24" s="14">
        <f t="shared" si="0"/>
        <v>43845</v>
      </c>
      <c r="B24" s="6" t="str">
        <f t="shared" si="1"/>
        <v>Dienstag</v>
      </c>
      <c r="C24" s="5"/>
      <c r="D24" s="5"/>
      <c r="E24" s="5"/>
      <c r="F24" s="5"/>
      <c r="G24" s="5"/>
      <c r="H24" s="4">
        <f t="shared" si="2"/>
        <v>0</v>
      </c>
      <c r="I24" s="25"/>
    </row>
    <row r="25" spans="1:10" x14ac:dyDescent="0.2">
      <c r="A25" s="14">
        <f t="shared" si="0"/>
        <v>43846</v>
      </c>
      <c r="B25" s="6" t="str">
        <f t="shared" si="1"/>
        <v>Mittwoch</v>
      </c>
      <c r="C25" s="5"/>
      <c r="D25" s="5"/>
      <c r="E25" s="5"/>
      <c r="F25" s="5"/>
      <c r="G25" s="5"/>
      <c r="H25" s="4">
        <f t="shared" si="2"/>
        <v>0</v>
      </c>
      <c r="I25" s="25"/>
    </row>
    <row r="26" spans="1:10" x14ac:dyDescent="0.2">
      <c r="A26" s="14">
        <f t="shared" si="0"/>
        <v>43847</v>
      </c>
      <c r="B26" s="6" t="str">
        <f t="shared" si="1"/>
        <v>Donnerstag</v>
      </c>
      <c r="C26" s="5"/>
      <c r="D26" s="5"/>
      <c r="E26" s="5"/>
      <c r="F26" s="5"/>
      <c r="G26" s="5"/>
      <c r="H26" s="4">
        <f t="shared" si="2"/>
        <v>0</v>
      </c>
      <c r="I26" s="25"/>
    </row>
    <row r="27" spans="1:10" x14ac:dyDescent="0.2">
      <c r="A27" s="14">
        <f t="shared" si="0"/>
        <v>43848</v>
      </c>
      <c r="B27" s="6" t="str">
        <f t="shared" si="1"/>
        <v>Freitag</v>
      </c>
      <c r="C27" s="5"/>
      <c r="D27" s="5"/>
      <c r="E27" s="5"/>
      <c r="F27" s="5"/>
      <c r="G27" s="5"/>
      <c r="H27" s="4">
        <f t="shared" si="2"/>
        <v>0</v>
      </c>
      <c r="I27" s="25"/>
    </row>
    <row r="28" spans="1:10" x14ac:dyDescent="0.2">
      <c r="A28" s="14">
        <f t="shared" si="0"/>
        <v>43849</v>
      </c>
      <c r="B28" s="33" t="str">
        <f t="shared" si="1"/>
        <v>Samstag</v>
      </c>
      <c r="C28" s="34"/>
      <c r="D28" s="34"/>
      <c r="E28" s="34"/>
      <c r="F28" s="34"/>
      <c r="G28" s="34"/>
      <c r="H28" s="31">
        <f t="shared" si="2"/>
        <v>0</v>
      </c>
      <c r="I28" s="32"/>
    </row>
    <row r="29" spans="1:10" x14ac:dyDescent="0.2">
      <c r="A29" s="14">
        <f t="shared" si="0"/>
        <v>43850</v>
      </c>
      <c r="B29" s="33" t="str">
        <f t="shared" si="1"/>
        <v>Sonntag</v>
      </c>
      <c r="C29" s="34"/>
      <c r="D29" s="34"/>
      <c r="E29" s="34"/>
      <c r="F29" s="34"/>
      <c r="G29" s="34"/>
      <c r="H29" s="31">
        <f t="shared" si="2"/>
        <v>0</v>
      </c>
      <c r="I29" s="32"/>
    </row>
    <row r="30" spans="1:10" x14ac:dyDescent="0.2">
      <c r="A30" s="14">
        <f t="shared" si="0"/>
        <v>43851</v>
      </c>
      <c r="B30" s="6" t="str">
        <f t="shared" si="1"/>
        <v>Montag</v>
      </c>
      <c r="C30" s="5"/>
      <c r="D30" s="5"/>
      <c r="E30" s="5"/>
      <c r="F30" s="5"/>
      <c r="G30" s="5"/>
      <c r="H30" s="4">
        <f t="shared" si="2"/>
        <v>0</v>
      </c>
      <c r="I30" s="25"/>
    </row>
    <row r="31" spans="1:10" x14ac:dyDescent="0.2">
      <c r="A31" s="14">
        <f t="shared" si="0"/>
        <v>43852</v>
      </c>
      <c r="B31" s="6" t="str">
        <f t="shared" si="1"/>
        <v>Dienstag</v>
      </c>
      <c r="C31" s="5"/>
      <c r="D31" s="5"/>
      <c r="E31" s="5"/>
      <c r="F31" s="5"/>
      <c r="G31" s="5"/>
      <c r="H31" s="4">
        <f t="shared" si="2"/>
        <v>0</v>
      </c>
      <c r="I31" s="25"/>
    </row>
    <row r="32" spans="1:10" x14ac:dyDescent="0.2">
      <c r="A32" s="14">
        <f t="shared" si="0"/>
        <v>43853</v>
      </c>
      <c r="B32" s="6" t="str">
        <f t="shared" si="1"/>
        <v>Mittwoch</v>
      </c>
      <c r="C32" s="4"/>
      <c r="D32" s="4"/>
      <c r="E32" s="5"/>
      <c r="F32" s="5"/>
      <c r="G32" s="5"/>
      <c r="H32" s="4">
        <f t="shared" si="2"/>
        <v>0</v>
      </c>
      <c r="I32" s="25"/>
    </row>
    <row r="33" spans="1:9" x14ac:dyDescent="0.2">
      <c r="A33" s="14">
        <f t="shared" si="0"/>
        <v>43854</v>
      </c>
      <c r="B33" s="6" t="str">
        <f t="shared" si="1"/>
        <v>Donnerstag</v>
      </c>
      <c r="C33" s="5"/>
      <c r="D33" s="5"/>
      <c r="E33" s="5"/>
      <c r="F33" s="5"/>
      <c r="G33" s="5"/>
      <c r="H33" s="4">
        <f t="shared" si="2"/>
        <v>0</v>
      </c>
      <c r="I33" s="25"/>
    </row>
    <row r="34" spans="1:9" x14ac:dyDescent="0.2">
      <c r="A34" s="14">
        <f t="shared" si="0"/>
        <v>43855</v>
      </c>
      <c r="B34" s="6" t="str">
        <f t="shared" si="1"/>
        <v>Freitag</v>
      </c>
      <c r="C34" s="5"/>
      <c r="D34" s="5"/>
      <c r="E34" s="5"/>
      <c r="F34" s="5"/>
      <c r="G34" s="5"/>
      <c r="H34" s="4">
        <f t="shared" si="2"/>
        <v>0</v>
      </c>
      <c r="I34" s="25"/>
    </row>
    <row r="35" spans="1:9" x14ac:dyDescent="0.2">
      <c r="A35" s="14">
        <f t="shared" si="0"/>
        <v>43856</v>
      </c>
      <c r="B35" s="33" t="str">
        <f t="shared" si="1"/>
        <v>Samstag</v>
      </c>
      <c r="C35" s="34"/>
      <c r="D35" s="34"/>
      <c r="E35" s="34"/>
      <c r="F35" s="34"/>
      <c r="G35" s="34"/>
      <c r="H35" s="31">
        <f t="shared" si="2"/>
        <v>0</v>
      </c>
      <c r="I35" s="32"/>
    </row>
    <row r="36" spans="1:9" x14ac:dyDescent="0.2">
      <c r="A36" s="14">
        <f t="shared" si="0"/>
        <v>43857</v>
      </c>
      <c r="B36" s="33" t="str">
        <f t="shared" si="1"/>
        <v>Sonntag</v>
      </c>
      <c r="C36" s="34"/>
      <c r="D36" s="34"/>
      <c r="E36" s="34"/>
      <c r="F36" s="34"/>
      <c r="G36" s="34"/>
      <c r="H36" s="31">
        <f t="shared" si="2"/>
        <v>0</v>
      </c>
      <c r="I36" s="32"/>
    </row>
    <row r="37" spans="1:9" x14ac:dyDescent="0.2">
      <c r="A37" s="14">
        <f t="shared" si="0"/>
        <v>43858</v>
      </c>
      <c r="B37" s="6" t="str">
        <f t="shared" si="1"/>
        <v>Montag</v>
      </c>
      <c r="C37" s="4"/>
      <c r="D37" s="4"/>
      <c r="E37" s="5"/>
      <c r="F37" s="5"/>
      <c r="G37" s="5"/>
      <c r="H37" s="4">
        <f t="shared" si="2"/>
        <v>0</v>
      </c>
      <c r="I37" s="25"/>
    </row>
    <row r="38" spans="1:9" x14ac:dyDescent="0.2">
      <c r="A38" s="14">
        <f t="shared" si="0"/>
        <v>43859</v>
      </c>
      <c r="B38" s="6" t="str">
        <f t="shared" si="1"/>
        <v>Dienstag</v>
      </c>
      <c r="C38" s="4"/>
      <c r="D38" s="4"/>
      <c r="E38" s="5"/>
      <c r="F38" s="5"/>
      <c r="G38" s="5"/>
      <c r="H38" s="4">
        <f t="shared" si="2"/>
        <v>0</v>
      </c>
      <c r="I38" s="25"/>
    </row>
    <row r="39" spans="1:9" x14ac:dyDescent="0.2">
      <c r="A39" s="14">
        <f t="shared" si="0"/>
        <v>43860</v>
      </c>
      <c r="B39" s="6" t="str">
        <f t="shared" si="1"/>
        <v>Mittwoch</v>
      </c>
      <c r="C39" s="4"/>
      <c r="D39" s="4"/>
      <c r="E39" s="5"/>
      <c r="F39" s="5"/>
      <c r="G39" s="5"/>
      <c r="H39" s="4">
        <f t="shared" si="2"/>
        <v>0</v>
      </c>
      <c r="I39" s="25"/>
    </row>
    <row r="42" spans="1:9" ht="17" x14ac:dyDescent="0.2">
      <c r="C42" s="41" t="s">
        <v>82</v>
      </c>
      <c r="D42" s="41"/>
      <c r="E42" s="41"/>
      <c r="F42" s="41"/>
      <c r="G42" s="1"/>
    </row>
    <row r="43" spans="1:9" ht="17" x14ac:dyDescent="0.2">
      <c r="C43" s="8" t="s">
        <v>83</v>
      </c>
      <c r="D43" s="8"/>
      <c r="E43" s="8"/>
      <c r="F43" s="8"/>
      <c r="G43" s="1"/>
    </row>
    <row r="44" spans="1:9" ht="17" x14ac:dyDescent="0.2">
      <c r="C44" s="41" t="s">
        <v>19</v>
      </c>
      <c r="D44" s="41"/>
      <c r="E44" s="41"/>
      <c r="F44" s="41"/>
      <c r="G44" s="1">
        <f>I5*I4</f>
        <v>7.35</v>
      </c>
    </row>
    <row r="45" spans="1:9" ht="17" x14ac:dyDescent="0.2">
      <c r="C45" s="41" t="s">
        <v>9</v>
      </c>
      <c r="D45" s="41"/>
      <c r="E45" s="41"/>
      <c r="F45" s="41"/>
      <c r="G45" s="1">
        <f>SUM(H9:H39)</f>
        <v>0.36458333333333326</v>
      </c>
    </row>
    <row r="46" spans="1:9" ht="17" x14ac:dyDescent="0.2">
      <c r="C46" s="8" t="s">
        <v>27</v>
      </c>
      <c r="D46" s="8"/>
      <c r="E46" s="8"/>
      <c r="F46" s="8"/>
      <c r="G46" s="9">
        <f>(G45-G44)+(G48*I4)+(G49*I4)</f>
        <v>-6.1104166666666675</v>
      </c>
    </row>
    <row r="47" spans="1:9" ht="17" x14ac:dyDescent="0.2">
      <c r="C47" s="41" t="s">
        <v>7</v>
      </c>
      <c r="D47" s="41"/>
      <c r="E47" s="41"/>
      <c r="F47" s="3"/>
      <c r="G47" s="2">
        <f>I7-G48</f>
        <v>23.5</v>
      </c>
    </row>
    <row r="48" spans="1:9" ht="17" x14ac:dyDescent="0.2">
      <c r="C48" s="41" t="s">
        <v>8</v>
      </c>
      <c r="D48" s="41"/>
      <c r="E48" s="41"/>
      <c r="F48" s="3"/>
      <c r="G48" s="24">
        <f>COUNTIF(I9:I39,"Ferien")+(COUNTIF(I9:I39,"Ferienhalbtag")*0.5)</f>
        <v>1.5</v>
      </c>
    </row>
    <row r="49" spans="3:7" ht="17" x14ac:dyDescent="0.2">
      <c r="C49" s="8" t="s">
        <v>25</v>
      </c>
      <c r="D49" s="8"/>
      <c r="E49" s="8"/>
      <c r="F49" s="3"/>
      <c r="G49" s="2">
        <f>COUNTIF(I9:I39,"Krank")+(COUNTIF(I9:I39,"Krankhalbtag")*0.5)</f>
        <v>1</v>
      </c>
    </row>
    <row r="51" spans="3:7" ht="17" x14ac:dyDescent="0.2">
      <c r="C51" s="41" t="s">
        <v>36</v>
      </c>
      <c r="D51" s="41"/>
      <c r="E51" s="41"/>
      <c r="F51" s="3"/>
      <c r="G51" s="10">
        <f>G46+G42-G43</f>
        <v>-6.1104166666666675</v>
      </c>
    </row>
  </sheetData>
  <mergeCells count="13">
    <mergeCell ref="A1:C1"/>
    <mergeCell ref="C51:E51"/>
    <mergeCell ref="F3:H3"/>
    <mergeCell ref="F4:H4"/>
    <mergeCell ref="F5:H5"/>
    <mergeCell ref="C47:E47"/>
    <mergeCell ref="C48:E48"/>
    <mergeCell ref="C45:F45"/>
    <mergeCell ref="G7:H7"/>
    <mergeCell ref="C7:D7"/>
    <mergeCell ref="E7:F7"/>
    <mergeCell ref="C44:F44"/>
    <mergeCell ref="C42:F42"/>
  </mergeCells>
  <phoneticPr fontId="2" type="noConversion"/>
  <conditionalFormatting sqref="B9:B39">
    <cfRule type="containsText" dxfId="46" priority="2" operator="containsText" text="Sonntag">
      <formula>NOT(ISERROR(SEARCH("Sonntag",B9)))</formula>
    </cfRule>
  </conditionalFormatting>
  <conditionalFormatting sqref="G46">
    <cfRule type="cellIs" dxfId="45" priority="3" operator="lessThan">
      <formula>0</formula>
    </cfRule>
  </conditionalFormatting>
  <conditionalFormatting sqref="H10:H39">
    <cfRule type="cellIs" dxfId="44" priority="1" operator="equal">
      <formula>0</formula>
    </cfRule>
  </conditionalFormatting>
  <pageMargins left="0.75" right="0.75" top="1" bottom="1" header="0.5" footer="0.5"/>
  <pageSetup paperSize="9" scale="94" orientation="portrait" horizontalDpi="4294967292" verticalDpi="4294967292" r:id="rId1"/>
  <colBreaks count="1" manualBreakCount="1">
    <brk id="7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6"/>
  <sheetViews>
    <sheetView showGridLines="0" zoomScale="125" zoomScaleNormal="125" zoomScalePageLayoutView="125" workbookViewId="0">
      <selection activeCell="C7" sqref="C7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2.1640625" customWidth="1"/>
  </cols>
  <sheetData>
    <row r="1" spans="1:9" ht="24" x14ac:dyDescent="0.3">
      <c r="A1" s="43" t="s">
        <v>28</v>
      </c>
      <c r="B1" s="43"/>
      <c r="C1" s="43"/>
      <c r="D1" s="19" t="s">
        <v>63</v>
      </c>
      <c r="E1" s="20">
        <f>A7</f>
        <v>44104</v>
      </c>
      <c r="G1" s="15"/>
      <c r="H1" s="15"/>
      <c r="I1" s="15"/>
    </row>
    <row r="2" spans="1:9" ht="24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6" customHeight="1" x14ac:dyDescent="0.3">
      <c r="A3" s="7"/>
      <c r="B3" s="7"/>
      <c r="C3" s="7"/>
      <c r="D3" s="7"/>
      <c r="E3" s="7"/>
      <c r="F3" s="44" t="s">
        <v>64</v>
      </c>
      <c r="G3" s="44"/>
      <c r="H3" s="44"/>
      <c r="I3" s="11">
        <v>23</v>
      </c>
    </row>
    <row r="5" spans="1:9" x14ac:dyDescent="0.2">
      <c r="C5" s="50" t="s">
        <v>0</v>
      </c>
      <c r="D5" s="50"/>
      <c r="E5" s="50" t="s">
        <v>3</v>
      </c>
      <c r="F5" s="50"/>
      <c r="G5" s="45"/>
      <c r="H5" s="45"/>
      <c r="I5" s="35"/>
    </row>
    <row r="6" spans="1:9" x14ac:dyDescent="0.2">
      <c r="C6" s="51" t="s">
        <v>1</v>
      </c>
      <c r="D6" s="51" t="s">
        <v>2</v>
      </c>
      <c r="E6" s="51" t="s">
        <v>4</v>
      </c>
      <c r="F6" s="51" t="s">
        <v>2</v>
      </c>
      <c r="G6" s="51" t="s">
        <v>5</v>
      </c>
      <c r="H6" s="51" t="s">
        <v>6</v>
      </c>
      <c r="I6" s="51" t="s">
        <v>26</v>
      </c>
    </row>
    <row r="7" spans="1:9" x14ac:dyDescent="0.2">
      <c r="A7" s="14">
        <f>September!A36+1</f>
        <v>44104</v>
      </c>
      <c r="B7" s="6" t="str">
        <f>TEXT(A7,"tttt")</f>
        <v>Dienstag</v>
      </c>
      <c r="C7" s="4"/>
      <c r="D7" s="4"/>
      <c r="E7" s="4"/>
      <c r="F7" s="4"/>
      <c r="G7" s="4"/>
      <c r="H7" s="4">
        <f>(D7-C7)+(F7-E7)-G7</f>
        <v>0</v>
      </c>
      <c r="I7" s="26"/>
    </row>
    <row r="8" spans="1:9" x14ac:dyDescent="0.2">
      <c r="A8" s="14">
        <f>A7+1</f>
        <v>44105</v>
      </c>
      <c r="B8" s="6" t="str">
        <f>TEXT(A8,"tttt")</f>
        <v>Mittwoch</v>
      </c>
      <c r="C8" s="5"/>
      <c r="D8" s="5"/>
      <c r="E8" s="5"/>
      <c r="F8" s="5"/>
      <c r="G8" s="5"/>
      <c r="H8" s="4">
        <f t="shared" ref="H8:H37" si="0">(D8-C8)+(F8-E8)-G8</f>
        <v>0</v>
      </c>
      <c r="I8" s="26"/>
    </row>
    <row r="9" spans="1:9" x14ac:dyDescent="0.2">
      <c r="A9" s="14">
        <f t="shared" ref="A9:A37" si="1">A8+1</f>
        <v>44106</v>
      </c>
      <c r="B9" s="6" t="str">
        <f t="shared" ref="B9:B37" si="2">TEXT(A9,"tttt")</f>
        <v>Donnerstag</v>
      </c>
      <c r="C9" s="5"/>
      <c r="D9" s="5"/>
      <c r="E9" s="5"/>
      <c r="F9" s="5"/>
      <c r="G9" s="5"/>
      <c r="H9" s="4">
        <f t="shared" si="0"/>
        <v>0</v>
      </c>
      <c r="I9" s="26"/>
    </row>
    <row r="10" spans="1:9" x14ac:dyDescent="0.2">
      <c r="A10" s="14">
        <f t="shared" si="1"/>
        <v>44107</v>
      </c>
      <c r="B10" s="6" t="str">
        <f t="shared" si="2"/>
        <v>Freitag</v>
      </c>
      <c r="C10" s="4"/>
      <c r="D10" s="4"/>
      <c r="E10" s="4"/>
      <c r="F10" s="4"/>
      <c r="G10" s="4"/>
      <c r="H10" s="4">
        <f t="shared" si="0"/>
        <v>0</v>
      </c>
      <c r="I10" s="26"/>
    </row>
    <row r="11" spans="1:9" x14ac:dyDescent="0.2">
      <c r="A11" s="29">
        <f t="shared" si="1"/>
        <v>44108</v>
      </c>
      <c r="B11" s="33" t="str">
        <f t="shared" si="2"/>
        <v>Samstag</v>
      </c>
      <c r="C11" s="31"/>
      <c r="D11" s="31"/>
      <c r="E11" s="31"/>
      <c r="F11" s="31"/>
      <c r="G11" s="31"/>
      <c r="H11" s="31">
        <f t="shared" si="0"/>
        <v>0</v>
      </c>
      <c r="I11" s="36"/>
    </row>
    <row r="12" spans="1:9" x14ac:dyDescent="0.2">
      <c r="A12" s="29">
        <f t="shared" si="1"/>
        <v>44109</v>
      </c>
      <c r="B12" s="33" t="str">
        <f t="shared" si="2"/>
        <v>Sonntag</v>
      </c>
      <c r="C12" s="31"/>
      <c r="D12" s="31"/>
      <c r="E12" s="31"/>
      <c r="F12" s="31"/>
      <c r="G12" s="31"/>
      <c r="H12" s="31">
        <f t="shared" si="0"/>
        <v>0</v>
      </c>
      <c r="I12" s="36"/>
    </row>
    <row r="13" spans="1:9" x14ac:dyDescent="0.2">
      <c r="A13" s="14">
        <f t="shared" si="1"/>
        <v>44110</v>
      </c>
      <c r="B13" s="6" t="str">
        <f t="shared" si="2"/>
        <v>Montag</v>
      </c>
      <c r="C13" s="4"/>
      <c r="D13" s="4"/>
      <c r="E13" s="4"/>
      <c r="F13" s="4"/>
      <c r="G13" s="4"/>
      <c r="H13" s="4">
        <f t="shared" si="0"/>
        <v>0</v>
      </c>
      <c r="I13" s="26"/>
    </row>
    <row r="14" spans="1:9" x14ac:dyDescent="0.2">
      <c r="A14" s="14">
        <f t="shared" si="1"/>
        <v>44111</v>
      </c>
      <c r="B14" s="6" t="str">
        <f t="shared" si="2"/>
        <v>Dienstag</v>
      </c>
      <c r="C14" s="5"/>
      <c r="D14" s="5"/>
      <c r="E14" s="5"/>
      <c r="F14" s="5"/>
      <c r="G14" s="5"/>
      <c r="H14" s="4">
        <f t="shared" si="0"/>
        <v>0</v>
      </c>
      <c r="I14" s="26"/>
    </row>
    <row r="15" spans="1:9" x14ac:dyDescent="0.2">
      <c r="A15" s="14">
        <f t="shared" si="1"/>
        <v>44112</v>
      </c>
      <c r="B15" s="6" t="str">
        <f t="shared" si="2"/>
        <v>Mittwoch</v>
      </c>
      <c r="C15" s="5"/>
      <c r="D15" s="5"/>
      <c r="E15" s="5"/>
      <c r="F15" s="5"/>
      <c r="G15" s="5"/>
      <c r="H15" s="4">
        <f t="shared" si="0"/>
        <v>0</v>
      </c>
      <c r="I15" s="26"/>
    </row>
    <row r="16" spans="1:9" x14ac:dyDescent="0.2">
      <c r="A16" s="14">
        <f t="shared" si="1"/>
        <v>44113</v>
      </c>
      <c r="B16" s="6" t="str">
        <f t="shared" si="2"/>
        <v>Donnerstag</v>
      </c>
      <c r="C16" s="5"/>
      <c r="D16" s="5"/>
      <c r="E16" s="5"/>
      <c r="F16" s="5"/>
      <c r="G16" s="5"/>
      <c r="H16" s="4">
        <f t="shared" si="0"/>
        <v>0</v>
      </c>
      <c r="I16" s="26"/>
    </row>
    <row r="17" spans="1:9" x14ac:dyDescent="0.2">
      <c r="A17" s="14">
        <f t="shared" si="1"/>
        <v>44114</v>
      </c>
      <c r="B17" s="6" t="str">
        <f t="shared" si="2"/>
        <v>Freitag</v>
      </c>
      <c r="C17" s="5"/>
      <c r="D17" s="5"/>
      <c r="E17" s="5"/>
      <c r="F17" s="5"/>
      <c r="G17" s="5"/>
      <c r="H17" s="4">
        <f t="shared" si="0"/>
        <v>0</v>
      </c>
      <c r="I17" s="26"/>
    </row>
    <row r="18" spans="1:9" x14ac:dyDescent="0.2">
      <c r="A18" s="29">
        <f t="shared" si="1"/>
        <v>44115</v>
      </c>
      <c r="B18" s="33" t="str">
        <f t="shared" si="2"/>
        <v>Samstag</v>
      </c>
      <c r="C18" s="34"/>
      <c r="D18" s="34"/>
      <c r="E18" s="34"/>
      <c r="F18" s="34"/>
      <c r="G18" s="34"/>
      <c r="H18" s="31">
        <f t="shared" si="0"/>
        <v>0</v>
      </c>
      <c r="I18" s="36"/>
    </row>
    <row r="19" spans="1:9" x14ac:dyDescent="0.2">
      <c r="A19" s="29">
        <f t="shared" si="1"/>
        <v>44116</v>
      </c>
      <c r="B19" s="33" t="str">
        <f t="shared" si="2"/>
        <v>Sonntag</v>
      </c>
      <c r="C19" s="34"/>
      <c r="D19" s="34"/>
      <c r="E19" s="34"/>
      <c r="F19" s="34"/>
      <c r="G19" s="34"/>
      <c r="H19" s="31">
        <f t="shared" si="0"/>
        <v>0</v>
      </c>
      <c r="I19" s="36"/>
    </row>
    <row r="20" spans="1:9" x14ac:dyDescent="0.2">
      <c r="A20" s="14">
        <f t="shared" si="1"/>
        <v>44117</v>
      </c>
      <c r="B20" s="6" t="str">
        <f t="shared" si="2"/>
        <v>Montag</v>
      </c>
      <c r="C20" s="5"/>
      <c r="D20" s="5"/>
      <c r="E20" s="5"/>
      <c r="F20" s="5"/>
      <c r="G20" s="5"/>
      <c r="H20" s="4">
        <f t="shared" si="0"/>
        <v>0</v>
      </c>
      <c r="I20" s="26"/>
    </row>
    <row r="21" spans="1:9" x14ac:dyDescent="0.2">
      <c r="A21" s="14">
        <f t="shared" si="1"/>
        <v>44118</v>
      </c>
      <c r="B21" s="6" t="str">
        <f t="shared" si="2"/>
        <v>Dienstag</v>
      </c>
      <c r="C21" s="5"/>
      <c r="D21" s="5"/>
      <c r="E21" s="5"/>
      <c r="F21" s="5"/>
      <c r="G21" s="5"/>
      <c r="H21" s="4">
        <f t="shared" si="0"/>
        <v>0</v>
      </c>
      <c r="I21" s="26"/>
    </row>
    <row r="22" spans="1:9" x14ac:dyDescent="0.2">
      <c r="A22" s="14">
        <f t="shared" si="1"/>
        <v>44119</v>
      </c>
      <c r="B22" s="6" t="str">
        <f t="shared" si="2"/>
        <v>Mittwoch</v>
      </c>
      <c r="C22" s="5"/>
      <c r="D22" s="5"/>
      <c r="E22" s="5"/>
      <c r="F22" s="5"/>
      <c r="G22" s="5"/>
      <c r="H22" s="4">
        <f t="shared" si="0"/>
        <v>0</v>
      </c>
      <c r="I22" s="26"/>
    </row>
    <row r="23" spans="1:9" x14ac:dyDescent="0.2">
      <c r="A23" s="14">
        <f t="shared" si="1"/>
        <v>44120</v>
      </c>
      <c r="B23" s="6" t="str">
        <f t="shared" si="2"/>
        <v>Donnerstag</v>
      </c>
      <c r="C23" s="5"/>
      <c r="D23" s="5"/>
      <c r="E23" s="5"/>
      <c r="F23" s="5"/>
      <c r="G23" s="5"/>
      <c r="H23" s="4">
        <f t="shared" si="0"/>
        <v>0</v>
      </c>
      <c r="I23" s="26"/>
    </row>
    <row r="24" spans="1:9" x14ac:dyDescent="0.2">
      <c r="A24" s="14">
        <f t="shared" si="1"/>
        <v>44121</v>
      </c>
      <c r="B24" s="6" t="str">
        <f t="shared" si="2"/>
        <v>Freitag</v>
      </c>
      <c r="C24" s="5"/>
      <c r="D24" s="5"/>
      <c r="E24" s="5"/>
      <c r="F24" s="5"/>
      <c r="G24" s="5"/>
      <c r="H24" s="4">
        <f t="shared" si="0"/>
        <v>0</v>
      </c>
      <c r="I24" s="26"/>
    </row>
    <row r="25" spans="1:9" x14ac:dyDescent="0.2">
      <c r="A25" s="29">
        <f t="shared" si="1"/>
        <v>44122</v>
      </c>
      <c r="B25" s="33" t="str">
        <f t="shared" si="2"/>
        <v>Samstag</v>
      </c>
      <c r="C25" s="34"/>
      <c r="D25" s="34"/>
      <c r="E25" s="34"/>
      <c r="F25" s="34"/>
      <c r="G25" s="34"/>
      <c r="H25" s="31">
        <f t="shared" si="0"/>
        <v>0</v>
      </c>
      <c r="I25" s="36"/>
    </row>
    <row r="26" spans="1:9" x14ac:dyDescent="0.2">
      <c r="A26" s="29">
        <f t="shared" si="1"/>
        <v>44123</v>
      </c>
      <c r="B26" s="33" t="str">
        <f t="shared" si="2"/>
        <v>Sonntag</v>
      </c>
      <c r="C26" s="34"/>
      <c r="D26" s="34"/>
      <c r="E26" s="34"/>
      <c r="F26" s="34"/>
      <c r="G26" s="34"/>
      <c r="H26" s="31">
        <f t="shared" si="0"/>
        <v>0</v>
      </c>
      <c r="I26" s="36"/>
    </row>
    <row r="27" spans="1:9" x14ac:dyDescent="0.2">
      <c r="A27" s="14">
        <f t="shared" si="1"/>
        <v>44124</v>
      </c>
      <c r="B27" s="6" t="str">
        <f t="shared" si="2"/>
        <v>Montag</v>
      </c>
      <c r="C27" s="5"/>
      <c r="D27" s="5"/>
      <c r="E27" s="5"/>
      <c r="F27" s="5"/>
      <c r="G27" s="5"/>
      <c r="H27" s="4">
        <f t="shared" si="0"/>
        <v>0</v>
      </c>
      <c r="I27" s="26"/>
    </row>
    <row r="28" spans="1:9" x14ac:dyDescent="0.2">
      <c r="A28" s="14">
        <f t="shared" si="1"/>
        <v>44125</v>
      </c>
      <c r="B28" s="6" t="str">
        <f t="shared" si="2"/>
        <v>Dienstag</v>
      </c>
      <c r="C28" s="5"/>
      <c r="D28" s="5"/>
      <c r="E28" s="5"/>
      <c r="F28" s="5"/>
      <c r="G28" s="5"/>
      <c r="H28" s="4">
        <f t="shared" si="0"/>
        <v>0</v>
      </c>
      <c r="I28" s="26"/>
    </row>
    <row r="29" spans="1:9" x14ac:dyDescent="0.2">
      <c r="A29" s="14">
        <f t="shared" si="1"/>
        <v>44126</v>
      </c>
      <c r="B29" s="6" t="str">
        <f t="shared" si="2"/>
        <v>Mittwoch</v>
      </c>
      <c r="C29" s="5"/>
      <c r="D29" s="5"/>
      <c r="E29" s="5"/>
      <c r="F29" s="5"/>
      <c r="G29" s="5"/>
      <c r="H29" s="4">
        <f t="shared" si="0"/>
        <v>0</v>
      </c>
      <c r="I29" s="26"/>
    </row>
    <row r="30" spans="1:9" x14ac:dyDescent="0.2">
      <c r="A30" s="14">
        <f t="shared" si="1"/>
        <v>44127</v>
      </c>
      <c r="B30" s="6" t="str">
        <f t="shared" si="2"/>
        <v>Donnerstag</v>
      </c>
      <c r="C30" s="5"/>
      <c r="D30" s="5"/>
      <c r="E30" s="5"/>
      <c r="F30" s="5"/>
      <c r="G30" s="5"/>
      <c r="H30" s="4">
        <f t="shared" si="0"/>
        <v>0</v>
      </c>
      <c r="I30" s="26"/>
    </row>
    <row r="31" spans="1:9" x14ac:dyDescent="0.2">
      <c r="A31" s="14">
        <f t="shared" si="1"/>
        <v>44128</v>
      </c>
      <c r="B31" s="6" t="str">
        <f t="shared" si="2"/>
        <v>Freitag</v>
      </c>
      <c r="C31" s="5"/>
      <c r="D31" s="5"/>
      <c r="E31" s="5"/>
      <c r="F31" s="5"/>
      <c r="G31" s="5"/>
      <c r="H31" s="4">
        <f t="shared" si="0"/>
        <v>0</v>
      </c>
      <c r="I31" s="26"/>
    </row>
    <row r="32" spans="1:9" x14ac:dyDescent="0.2">
      <c r="A32" s="29">
        <f t="shared" si="1"/>
        <v>44129</v>
      </c>
      <c r="B32" s="33" t="str">
        <f t="shared" si="2"/>
        <v>Samstag</v>
      </c>
      <c r="C32" s="31"/>
      <c r="D32" s="31"/>
      <c r="E32" s="34"/>
      <c r="F32" s="34"/>
      <c r="G32" s="34"/>
      <c r="H32" s="31">
        <f t="shared" si="0"/>
        <v>0</v>
      </c>
      <c r="I32" s="36"/>
    </row>
    <row r="33" spans="1:9" x14ac:dyDescent="0.2">
      <c r="A33" s="29">
        <f t="shared" si="1"/>
        <v>44130</v>
      </c>
      <c r="B33" s="33" t="str">
        <f t="shared" si="2"/>
        <v>Sonntag</v>
      </c>
      <c r="C33" s="31"/>
      <c r="D33" s="31"/>
      <c r="E33" s="34"/>
      <c r="F33" s="34"/>
      <c r="G33" s="34"/>
      <c r="H33" s="31">
        <f t="shared" si="0"/>
        <v>0</v>
      </c>
      <c r="I33" s="36"/>
    </row>
    <row r="34" spans="1:9" x14ac:dyDescent="0.2">
      <c r="A34" s="14">
        <f t="shared" si="1"/>
        <v>44131</v>
      </c>
      <c r="B34" s="6" t="str">
        <f t="shared" si="2"/>
        <v>Montag</v>
      </c>
      <c r="C34" s="4"/>
      <c r="D34" s="4"/>
      <c r="E34" s="5"/>
      <c r="F34" s="5"/>
      <c r="G34" s="5"/>
      <c r="H34" s="4">
        <f t="shared" si="0"/>
        <v>0</v>
      </c>
      <c r="I34" s="26"/>
    </row>
    <row r="35" spans="1:9" x14ac:dyDescent="0.2">
      <c r="A35" s="14">
        <f t="shared" si="1"/>
        <v>44132</v>
      </c>
      <c r="B35" s="6" t="str">
        <f t="shared" si="2"/>
        <v>Dienstag</v>
      </c>
      <c r="C35" s="5"/>
      <c r="D35" s="5"/>
      <c r="E35" s="5"/>
      <c r="F35" s="5"/>
      <c r="G35" s="5"/>
      <c r="H35" s="4">
        <f t="shared" si="0"/>
        <v>0</v>
      </c>
      <c r="I35" s="26"/>
    </row>
    <row r="36" spans="1:9" x14ac:dyDescent="0.2">
      <c r="A36" s="14">
        <f t="shared" si="1"/>
        <v>44133</v>
      </c>
      <c r="B36" s="6" t="str">
        <f t="shared" si="2"/>
        <v>Mittwoch</v>
      </c>
      <c r="C36" s="5"/>
      <c r="D36" s="5"/>
      <c r="E36" s="5"/>
      <c r="F36" s="5"/>
      <c r="G36" s="5"/>
      <c r="H36" s="4">
        <f t="shared" si="0"/>
        <v>0</v>
      </c>
      <c r="I36" s="26"/>
    </row>
    <row r="37" spans="1:9" x14ac:dyDescent="0.2">
      <c r="A37" s="14">
        <f t="shared" si="1"/>
        <v>44134</v>
      </c>
      <c r="B37" s="6" t="str">
        <f t="shared" si="2"/>
        <v>Donnerstag</v>
      </c>
      <c r="C37" s="5"/>
      <c r="D37" s="5"/>
      <c r="E37" s="5"/>
      <c r="F37" s="5"/>
      <c r="G37" s="5"/>
      <c r="H37" s="4">
        <f t="shared" si="0"/>
        <v>0</v>
      </c>
      <c r="I37" s="26"/>
    </row>
    <row r="38" spans="1:9" x14ac:dyDescent="0.2">
      <c r="I38" s="27"/>
    </row>
    <row r="39" spans="1:9" ht="17" x14ac:dyDescent="0.2">
      <c r="C39" s="41" t="s">
        <v>19</v>
      </c>
      <c r="D39" s="41"/>
      <c r="E39" s="41"/>
      <c r="F39" s="41"/>
      <c r="G39" s="10">
        <f>I3*Januar!I4</f>
        <v>8.0499999999999989</v>
      </c>
      <c r="I39" s="27"/>
    </row>
    <row r="40" spans="1:9" ht="17" x14ac:dyDescent="0.2">
      <c r="C40" s="41" t="s">
        <v>32</v>
      </c>
      <c r="D40" s="41"/>
      <c r="E40" s="41"/>
      <c r="F40" s="41"/>
      <c r="G40" s="1">
        <f>SUM(H7:H37)</f>
        <v>0</v>
      </c>
    </row>
    <row r="41" spans="1:9" ht="17" x14ac:dyDescent="0.2">
      <c r="C41" s="8" t="s">
        <v>20</v>
      </c>
      <c r="D41" s="8"/>
      <c r="E41" s="8"/>
      <c r="F41" s="8"/>
      <c r="G41" s="9">
        <f>(G40-G39)+(G43*Januar!I4)+(G44*Januar!I4)</f>
        <v>-8.0499999999999989</v>
      </c>
    </row>
    <row r="42" spans="1:9" ht="17" x14ac:dyDescent="0.2">
      <c r="C42" s="41" t="s">
        <v>7</v>
      </c>
      <c r="D42" s="41"/>
      <c r="E42" s="41"/>
      <c r="F42" s="3"/>
      <c r="G42" s="2">
        <f>September!G42-G43</f>
        <v>23.5</v>
      </c>
    </row>
    <row r="43" spans="1:9" ht="17" x14ac:dyDescent="0.2">
      <c r="C43" s="41" t="s">
        <v>17</v>
      </c>
      <c r="D43" s="41"/>
      <c r="E43" s="41"/>
      <c r="F43" s="3"/>
      <c r="G43" s="2">
        <f>COUNTIF(I7:I37,"Ferien")+(COUNTIF(I7:I37,"Ferienhalbtag")*0.5)</f>
        <v>0</v>
      </c>
    </row>
    <row r="44" spans="1:9" ht="17" x14ac:dyDescent="0.2">
      <c r="C44" s="8" t="s">
        <v>66</v>
      </c>
      <c r="D44" s="8"/>
      <c r="E44" s="8"/>
      <c r="F44" s="3"/>
      <c r="G44" s="2">
        <f>COUNTIF(I7:I37,"Krank")+(COUNTIF(I7:I37,"Krankhalbtag")*0.5)</f>
        <v>0</v>
      </c>
    </row>
    <row r="46" spans="1:9" ht="17" x14ac:dyDescent="0.2">
      <c r="C46" s="41" t="s">
        <v>65</v>
      </c>
      <c r="D46" s="41"/>
      <c r="E46" s="41"/>
      <c r="F46" s="3"/>
      <c r="G46" s="9">
        <f>September!G46+Oktober!G41</f>
        <v>-73.310416666666669</v>
      </c>
    </row>
  </sheetData>
  <mergeCells count="10">
    <mergeCell ref="C40:F40"/>
    <mergeCell ref="C42:E42"/>
    <mergeCell ref="C43:E43"/>
    <mergeCell ref="C46:E46"/>
    <mergeCell ref="A1:C1"/>
    <mergeCell ref="F3:H3"/>
    <mergeCell ref="C5:D5"/>
    <mergeCell ref="E5:F5"/>
    <mergeCell ref="G5:H5"/>
    <mergeCell ref="C39:F39"/>
  </mergeCells>
  <conditionalFormatting sqref="B7:B37">
    <cfRule type="containsText" dxfId="11" priority="3" operator="containsText" text="Sonntag">
      <formula>NOT(ISERROR(SEARCH("Sonntag",B7)))</formula>
    </cfRule>
  </conditionalFormatting>
  <conditionalFormatting sqref="G41">
    <cfRule type="cellIs" dxfId="10" priority="5" operator="lessThan">
      <formula>0</formula>
    </cfRule>
  </conditionalFormatting>
  <conditionalFormatting sqref="G46">
    <cfRule type="cellIs" dxfId="9" priority="4" operator="lessThan">
      <formula>0</formula>
    </cfRule>
  </conditionalFormatting>
  <conditionalFormatting sqref="H7:H37">
    <cfRule type="cellIs" dxfId="8" priority="1" operator="equal">
      <formula>0</formula>
    </cfRule>
  </conditionalFormatting>
  <pageMargins left="0.75" right="0.75" top="1" bottom="1" header="0.5" footer="0.5"/>
  <pageSetup paperSize="9" scale="95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6"/>
  <sheetViews>
    <sheetView showGridLines="0" zoomScale="125" zoomScaleNormal="125" zoomScalePageLayoutView="125" workbookViewId="0">
      <selection activeCell="C7" sqref="C7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2.1640625" customWidth="1"/>
  </cols>
  <sheetData>
    <row r="1" spans="1:9" ht="24" x14ac:dyDescent="0.3">
      <c r="A1" s="43" t="s">
        <v>28</v>
      </c>
      <c r="B1" s="43"/>
      <c r="C1" s="43"/>
      <c r="D1" s="19" t="s">
        <v>67</v>
      </c>
      <c r="E1" s="20">
        <f>A7</f>
        <v>44135</v>
      </c>
      <c r="G1" s="15"/>
      <c r="H1" s="15"/>
      <c r="I1" s="15"/>
    </row>
    <row r="2" spans="1:9" ht="24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6" customHeight="1" x14ac:dyDescent="0.3">
      <c r="A3" s="7"/>
      <c r="B3" s="7"/>
      <c r="C3" s="7"/>
      <c r="D3" s="7"/>
      <c r="E3" s="7"/>
      <c r="F3" s="44" t="s">
        <v>68</v>
      </c>
      <c r="G3" s="44"/>
      <c r="H3" s="44"/>
      <c r="I3" s="11">
        <v>20</v>
      </c>
    </row>
    <row r="5" spans="1:9" x14ac:dyDescent="0.2">
      <c r="C5" s="50" t="s">
        <v>0</v>
      </c>
      <c r="D5" s="50"/>
      <c r="E5" s="50" t="s">
        <v>3</v>
      </c>
      <c r="F5" s="50"/>
      <c r="G5" s="45"/>
      <c r="H5" s="45"/>
      <c r="I5" s="35"/>
    </row>
    <row r="6" spans="1:9" x14ac:dyDescent="0.2">
      <c r="C6" s="51" t="s">
        <v>1</v>
      </c>
      <c r="D6" s="51" t="s">
        <v>2</v>
      </c>
      <c r="E6" s="51" t="s">
        <v>4</v>
      </c>
      <c r="F6" s="51" t="s">
        <v>2</v>
      </c>
      <c r="G6" s="51" t="s">
        <v>5</v>
      </c>
      <c r="H6" s="51" t="s">
        <v>6</v>
      </c>
      <c r="I6" s="51" t="s">
        <v>26</v>
      </c>
    </row>
    <row r="7" spans="1:9" x14ac:dyDescent="0.2">
      <c r="A7" s="14">
        <f>Oktober!A37+1</f>
        <v>44135</v>
      </c>
      <c r="B7" s="23" t="str">
        <f>TEXT(A7,"tttt")</f>
        <v>Freitag</v>
      </c>
      <c r="C7" s="4"/>
      <c r="D7" s="4"/>
      <c r="E7" s="4"/>
      <c r="F7" s="4"/>
      <c r="G7" s="4"/>
      <c r="H7" s="4">
        <f>(D7-C7)+(F7-E7)-G7</f>
        <v>0</v>
      </c>
      <c r="I7" s="26"/>
    </row>
    <row r="8" spans="1:9" x14ac:dyDescent="0.2">
      <c r="A8" s="29">
        <f>A7+1</f>
        <v>44136</v>
      </c>
      <c r="B8" s="33" t="str">
        <f>TEXT(A8,"tttt")</f>
        <v>Samstag</v>
      </c>
      <c r="C8" s="34"/>
      <c r="D8" s="34"/>
      <c r="E8" s="34"/>
      <c r="F8" s="34"/>
      <c r="G8" s="34"/>
      <c r="H8" s="31">
        <f t="shared" ref="H8:H36" si="0">(D8-C8)+(F8-E8)-G8</f>
        <v>0</v>
      </c>
      <c r="I8" s="36"/>
    </row>
    <row r="9" spans="1:9" x14ac:dyDescent="0.2">
      <c r="A9" s="29">
        <f t="shared" ref="A9:A36" si="1">A8+1</f>
        <v>44137</v>
      </c>
      <c r="B9" s="33" t="str">
        <f t="shared" ref="B9:B36" si="2">TEXT(A9,"tttt")</f>
        <v>Sonntag</v>
      </c>
      <c r="C9" s="34"/>
      <c r="D9" s="34"/>
      <c r="E9" s="34"/>
      <c r="F9" s="34"/>
      <c r="G9" s="34"/>
      <c r="H9" s="31">
        <f t="shared" si="0"/>
        <v>0</v>
      </c>
      <c r="I9" s="36"/>
    </row>
    <row r="10" spans="1:9" x14ac:dyDescent="0.2">
      <c r="A10" s="14">
        <f t="shared" si="1"/>
        <v>44138</v>
      </c>
      <c r="B10" s="6" t="str">
        <f t="shared" si="2"/>
        <v>Montag</v>
      </c>
      <c r="C10" s="4"/>
      <c r="D10" s="4"/>
      <c r="E10" s="4"/>
      <c r="F10" s="4"/>
      <c r="G10" s="4"/>
      <c r="H10" s="4">
        <f t="shared" si="0"/>
        <v>0</v>
      </c>
      <c r="I10" s="26"/>
    </row>
    <row r="11" spans="1:9" x14ac:dyDescent="0.2">
      <c r="A11" s="14">
        <f t="shared" si="1"/>
        <v>44139</v>
      </c>
      <c r="B11" s="6" t="str">
        <f t="shared" si="2"/>
        <v>Dienstag</v>
      </c>
      <c r="C11" s="4"/>
      <c r="D11" s="4"/>
      <c r="E11" s="4"/>
      <c r="F11" s="4"/>
      <c r="G11" s="4"/>
      <c r="H11" s="4">
        <f t="shared" si="0"/>
        <v>0</v>
      </c>
      <c r="I11" s="26"/>
    </row>
    <row r="12" spans="1:9" x14ac:dyDescent="0.2">
      <c r="A12" s="14">
        <f t="shared" si="1"/>
        <v>44140</v>
      </c>
      <c r="B12" s="6" t="str">
        <f t="shared" si="2"/>
        <v>Mittwoch</v>
      </c>
      <c r="C12" s="4"/>
      <c r="D12" s="4"/>
      <c r="E12" s="4"/>
      <c r="F12" s="4"/>
      <c r="G12" s="4"/>
      <c r="H12" s="4">
        <f t="shared" si="0"/>
        <v>0</v>
      </c>
      <c r="I12" s="26"/>
    </row>
    <row r="13" spans="1:9" x14ac:dyDescent="0.2">
      <c r="A13" s="14">
        <f t="shared" si="1"/>
        <v>44141</v>
      </c>
      <c r="B13" s="6" t="str">
        <f t="shared" si="2"/>
        <v>Donnerstag</v>
      </c>
      <c r="C13" s="4"/>
      <c r="D13" s="4"/>
      <c r="E13" s="4"/>
      <c r="F13" s="4"/>
      <c r="G13" s="4"/>
      <c r="H13" s="4">
        <f t="shared" si="0"/>
        <v>0</v>
      </c>
      <c r="I13" s="26"/>
    </row>
    <row r="14" spans="1:9" x14ac:dyDescent="0.2">
      <c r="A14" s="14">
        <f t="shared" si="1"/>
        <v>44142</v>
      </c>
      <c r="B14" s="6" t="str">
        <f t="shared" si="2"/>
        <v>Freitag</v>
      </c>
      <c r="C14" s="5"/>
      <c r="D14" s="5"/>
      <c r="E14" s="5"/>
      <c r="F14" s="5"/>
      <c r="G14" s="5"/>
      <c r="H14" s="4">
        <f t="shared" si="0"/>
        <v>0</v>
      </c>
      <c r="I14" s="26"/>
    </row>
    <row r="15" spans="1:9" x14ac:dyDescent="0.2">
      <c r="A15" s="29">
        <f t="shared" si="1"/>
        <v>44143</v>
      </c>
      <c r="B15" s="33" t="str">
        <f t="shared" si="2"/>
        <v>Samstag</v>
      </c>
      <c r="C15" s="34"/>
      <c r="D15" s="34"/>
      <c r="E15" s="34"/>
      <c r="F15" s="34"/>
      <c r="G15" s="34"/>
      <c r="H15" s="31">
        <f t="shared" si="0"/>
        <v>0</v>
      </c>
      <c r="I15" s="36"/>
    </row>
    <row r="16" spans="1:9" x14ac:dyDescent="0.2">
      <c r="A16" s="29">
        <f t="shared" si="1"/>
        <v>44144</v>
      </c>
      <c r="B16" s="33" t="str">
        <f t="shared" si="2"/>
        <v>Sonntag</v>
      </c>
      <c r="C16" s="34"/>
      <c r="D16" s="34"/>
      <c r="E16" s="34"/>
      <c r="F16" s="34"/>
      <c r="G16" s="34"/>
      <c r="H16" s="31">
        <f t="shared" si="0"/>
        <v>0</v>
      </c>
      <c r="I16" s="36"/>
    </row>
    <row r="17" spans="1:9" x14ac:dyDescent="0.2">
      <c r="A17" s="14">
        <f t="shared" si="1"/>
        <v>44145</v>
      </c>
      <c r="B17" s="6" t="str">
        <f t="shared" si="2"/>
        <v>Montag</v>
      </c>
      <c r="C17" s="5"/>
      <c r="D17" s="5"/>
      <c r="E17" s="5"/>
      <c r="F17" s="5"/>
      <c r="G17" s="5"/>
      <c r="H17" s="4">
        <f t="shared" si="0"/>
        <v>0</v>
      </c>
      <c r="I17" s="26"/>
    </row>
    <row r="18" spans="1:9" x14ac:dyDescent="0.2">
      <c r="A18" s="14">
        <f t="shared" si="1"/>
        <v>44146</v>
      </c>
      <c r="B18" s="6" t="str">
        <f t="shared" si="2"/>
        <v>Dienstag</v>
      </c>
      <c r="C18" s="5"/>
      <c r="D18" s="5"/>
      <c r="E18" s="5"/>
      <c r="F18" s="5"/>
      <c r="G18" s="5"/>
      <c r="H18" s="4">
        <f t="shared" si="0"/>
        <v>0</v>
      </c>
      <c r="I18" s="26"/>
    </row>
    <row r="19" spans="1:9" x14ac:dyDescent="0.2">
      <c r="A19" s="14">
        <f t="shared" si="1"/>
        <v>44147</v>
      </c>
      <c r="B19" s="6" t="str">
        <f t="shared" si="2"/>
        <v>Mittwoch</v>
      </c>
      <c r="C19" s="5"/>
      <c r="D19" s="5"/>
      <c r="E19" s="5"/>
      <c r="F19" s="5"/>
      <c r="G19" s="5"/>
      <c r="H19" s="4">
        <f t="shared" si="0"/>
        <v>0</v>
      </c>
      <c r="I19" s="26"/>
    </row>
    <row r="20" spans="1:9" x14ac:dyDescent="0.2">
      <c r="A20" s="14">
        <f t="shared" si="1"/>
        <v>44148</v>
      </c>
      <c r="B20" s="6" t="str">
        <f t="shared" si="2"/>
        <v>Donnerstag</v>
      </c>
      <c r="C20" s="5"/>
      <c r="D20" s="5"/>
      <c r="E20" s="5"/>
      <c r="F20" s="5"/>
      <c r="G20" s="5"/>
      <c r="H20" s="4">
        <f t="shared" si="0"/>
        <v>0</v>
      </c>
      <c r="I20" s="26"/>
    </row>
    <row r="21" spans="1:9" x14ac:dyDescent="0.2">
      <c r="A21" s="14">
        <f t="shared" si="1"/>
        <v>44149</v>
      </c>
      <c r="B21" s="6" t="str">
        <f t="shared" si="2"/>
        <v>Freitag</v>
      </c>
      <c r="C21" s="5"/>
      <c r="D21" s="5"/>
      <c r="E21" s="5"/>
      <c r="F21" s="5"/>
      <c r="G21" s="5"/>
      <c r="H21" s="4">
        <f t="shared" si="0"/>
        <v>0</v>
      </c>
      <c r="I21" s="26"/>
    </row>
    <row r="22" spans="1:9" x14ac:dyDescent="0.2">
      <c r="A22" s="29">
        <f t="shared" si="1"/>
        <v>44150</v>
      </c>
      <c r="B22" s="33" t="str">
        <f t="shared" si="2"/>
        <v>Samstag</v>
      </c>
      <c r="C22" s="34"/>
      <c r="D22" s="34"/>
      <c r="E22" s="34"/>
      <c r="F22" s="34"/>
      <c r="G22" s="34"/>
      <c r="H22" s="31">
        <f t="shared" si="0"/>
        <v>0</v>
      </c>
      <c r="I22" s="36"/>
    </row>
    <row r="23" spans="1:9" x14ac:dyDescent="0.2">
      <c r="A23" s="29">
        <f t="shared" si="1"/>
        <v>44151</v>
      </c>
      <c r="B23" s="33" t="str">
        <f t="shared" si="2"/>
        <v>Sonntag</v>
      </c>
      <c r="C23" s="34"/>
      <c r="D23" s="34"/>
      <c r="E23" s="34"/>
      <c r="F23" s="34"/>
      <c r="G23" s="34"/>
      <c r="H23" s="31">
        <f t="shared" si="0"/>
        <v>0</v>
      </c>
      <c r="I23" s="36"/>
    </row>
    <row r="24" spans="1:9" x14ac:dyDescent="0.2">
      <c r="A24" s="14">
        <f t="shared" si="1"/>
        <v>44152</v>
      </c>
      <c r="B24" s="6" t="str">
        <f t="shared" si="2"/>
        <v>Montag</v>
      </c>
      <c r="C24" s="5"/>
      <c r="D24" s="5"/>
      <c r="E24" s="5"/>
      <c r="F24" s="5"/>
      <c r="G24" s="5"/>
      <c r="H24" s="4">
        <f t="shared" si="0"/>
        <v>0</v>
      </c>
      <c r="I24" s="26"/>
    </row>
    <row r="25" spans="1:9" x14ac:dyDescent="0.2">
      <c r="A25" s="14">
        <f t="shared" si="1"/>
        <v>44153</v>
      </c>
      <c r="B25" s="6" t="str">
        <f t="shared" si="2"/>
        <v>Dienstag</v>
      </c>
      <c r="C25" s="5"/>
      <c r="D25" s="5"/>
      <c r="E25" s="5"/>
      <c r="F25" s="5"/>
      <c r="G25" s="5"/>
      <c r="H25" s="4">
        <f t="shared" si="0"/>
        <v>0</v>
      </c>
      <c r="I25" s="26"/>
    </row>
    <row r="26" spans="1:9" x14ac:dyDescent="0.2">
      <c r="A26" s="14">
        <f t="shared" si="1"/>
        <v>44154</v>
      </c>
      <c r="B26" s="6" t="str">
        <f t="shared" si="2"/>
        <v>Mittwoch</v>
      </c>
      <c r="C26" s="5"/>
      <c r="D26" s="5"/>
      <c r="E26" s="5"/>
      <c r="F26" s="5"/>
      <c r="G26" s="5"/>
      <c r="H26" s="4">
        <f t="shared" si="0"/>
        <v>0</v>
      </c>
      <c r="I26" s="26"/>
    </row>
    <row r="27" spans="1:9" x14ac:dyDescent="0.2">
      <c r="A27" s="14">
        <f t="shared" si="1"/>
        <v>44155</v>
      </c>
      <c r="B27" s="6" t="str">
        <f t="shared" si="2"/>
        <v>Donnerstag</v>
      </c>
      <c r="C27" s="5"/>
      <c r="D27" s="5"/>
      <c r="E27" s="5"/>
      <c r="F27" s="5"/>
      <c r="G27" s="5"/>
      <c r="H27" s="4">
        <f t="shared" si="0"/>
        <v>0</v>
      </c>
      <c r="I27" s="26"/>
    </row>
    <row r="28" spans="1:9" x14ac:dyDescent="0.2">
      <c r="A28" s="14">
        <f t="shared" si="1"/>
        <v>44156</v>
      </c>
      <c r="B28" s="6" t="str">
        <f t="shared" si="2"/>
        <v>Freitag</v>
      </c>
      <c r="C28" s="5"/>
      <c r="D28" s="5"/>
      <c r="E28" s="5"/>
      <c r="F28" s="5"/>
      <c r="G28" s="5"/>
      <c r="H28" s="4">
        <f t="shared" si="0"/>
        <v>0</v>
      </c>
      <c r="I28" s="26"/>
    </row>
    <row r="29" spans="1:9" x14ac:dyDescent="0.2">
      <c r="A29" s="29">
        <f t="shared" si="1"/>
        <v>44157</v>
      </c>
      <c r="B29" s="33" t="str">
        <f t="shared" si="2"/>
        <v>Samstag</v>
      </c>
      <c r="C29" s="34"/>
      <c r="D29" s="34"/>
      <c r="E29" s="34"/>
      <c r="F29" s="34"/>
      <c r="G29" s="34"/>
      <c r="H29" s="31">
        <f t="shared" si="0"/>
        <v>0</v>
      </c>
      <c r="I29" s="36"/>
    </row>
    <row r="30" spans="1:9" x14ac:dyDescent="0.2">
      <c r="A30" s="29">
        <f t="shared" si="1"/>
        <v>44158</v>
      </c>
      <c r="B30" s="33" t="str">
        <f t="shared" si="2"/>
        <v>Sonntag</v>
      </c>
      <c r="C30" s="34"/>
      <c r="D30" s="34"/>
      <c r="E30" s="34"/>
      <c r="F30" s="34"/>
      <c r="G30" s="34"/>
      <c r="H30" s="31">
        <f t="shared" si="0"/>
        <v>0</v>
      </c>
      <c r="I30" s="36"/>
    </row>
    <row r="31" spans="1:9" x14ac:dyDescent="0.2">
      <c r="A31" s="14">
        <f t="shared" si="1"/>
        <v>44159</v>
      </c>
      <c r="B31" s="6" t="str">
        <f t="shared" si="2"/>
        <v>Montag</v>
      </c>
      <c r="C31" s="5"/>
      <c r="D31" s="5"/>
      <c r="E31" s="5"/>
      <c r="F31" s="5"/>
      <c r="G31" s="5"/>
      <c r="H31" s="4">
        <f t="shared" si="0"/>
        <v>0</v>
      </c>
      <c r="I31" s="26"/>
    </row>
    <row r="32" spans="1:9" x14ac:dyDescent="0.2">
      <c r="A32" s="14">
        <f t="shared" si="1"/>
        <v>44160</v>
      </c>
      <c r="B32" s="6" t="str">
        <f t="shared" si="2"/>
        <v>Dienstag</v>
      </c>
      <c r="C32" s="4"/>
      <c r="D32" s="4"/>
      <c r="E32" s="5"/>
      <c r="F32" s="5"/>
      <c r="G32" s="5"/>
      <c r="H32" s="4">
        <f t="shared" si="0"/>
        <v>0</v>
      </c>
      <c r="I32" s="26"/>
    </row>
    <row r="33" spans="1:9" x14ac:dyDescent="0.2">
      <c r="A33" s="14">
        <f t="shared" si="1"/>
        <v>44161</v>
      </c>
      <c r="B33" s="6" t="str">
        <f t="shared" si="2"/>
        <v>Mittwoch</v>
      </c>
      <c r="C33" s="4"/>
      <c r="D33" s="4"/>
      <c r="E33" s="5"/>
      <c r="F33" s="5"/>
      <c r="G33" s="5"/>
      <c r="H33" s="4">
        <f t="shared" si="0"/>
        <v>0</v>
      </c>
      <c r="I33" s="26"/>
    </row>
    <row r="34" spans="1:9" x14ac:dyDescent="0.2">
      <c r="A34" s="14">
        <f t="shared" si="1"/>
        <v>44162</v>
      </c>
      <c r="B34" s="6" t="str">
        <f t="shared" si="2"/>
        <v>Donnerstag</v>
      </c>
      <c r="C34" s="4"/>
      <c r="D34" s="4"/>
      <c r="E34" s="5"/>
      <c r="F34" s="5"/>
      <c r="G34" s="5"/>
      <c r="H34" s="4">
        <f t="shared" si="0"/>
        <v>0</v>
      </c>
      <c r="I34" s="26"/>
    </row>
    <row r="35" spans="1:9" x14ac:dyDescent="0.2">
      <c r="A35" s="14">
        <f t="shared" si="1"/>
        <v>44163</v>
      </c>
      <c r="B35" s="6" t="str">
        <f t="shared" si="2"/>
        <v>Freitag</v>
      </c>
      <c r="C35" s="5"/>
      <c r="D35" s="5"/>
      <c r="E35" s="5"/>
      <c r="F35" s="5"/>
      <c r="G35" s="5"/>
      <c r="H35" s="4">
        <f t="shared" si="0"/>
        <v>0</v>
      </c>
      <c r="I35" s="26"/>
    </row>
    <row r="36" spans="1:9" x14ac:dyDescent="0.2">
      <c r="A36" s="29">
        <f t="shared" si="1"/>
        <v>44164</v>
      </c>
      <c r="B36" s="33" t="str">
        <f t="shared" si="2"/>
        <v>Samstag</v>
      </c>
      <c r="C36" s="34"/>
      <c r="D36" s="34"/>
      <c r="E36" s="34"/>
      <c r="F36" s="34"/>
      <c r="G36" s="34"/>
      <c r="H36" s="31">
        <f t="shared" si="0"/>
        <v>0</v>
      </c>
      <c r="I36" s="36"/>
    </row>
    <row r="37" spans="1:9" x14ac:dyDescent="0.2">
      <c r="A37" s="29"/>
      <c r="B37" s="33"/>
      <c r="C37" s="34"/>
      <c r="D37" s="34"/>
      <c r="E37" s="34"/>
      <c r="F37" s="34"/>
      <c r="G37" s="34"/>
      <c r="H37" s="31"/>
      <c r="I37" s="36"/>
    </row>
    <row r="38" spans="1:9" x14ac:dyDescent="0.2">
      <c r="I38" s="27"/>
    </row>
    <row r="39" spans="1:9" ht="17" x14ac:dyDescent="0.2">
      <c r="C39" s="41" t="s">
        <v>19</v>
      </c>
      <c r="D39" s="41"/>
      <c r="E39" s="41"/>
      <c r="F39" s="41"/>
      <c r="G39" s="10">
        <f>I3*Januar!I4</f>
        <v>7</v>
      </c>
      <c r="I39" s="27"/>
    </row>
    <row r="40" spans="1:9" ht="17" x14ac:dyDescent="0.2">
      <c r="C40" s="41" t="s">
        <v>32</v>
      </c>
      <c r="D40" s="41"/>
      <c r="E40" s="41"/>
      <c r="F40" s="41"/>
      <c r="G40" s="1">
        <f>SUM(H7:H37)</f>
        <v>0</v>
      </c>
    </row>
    <row r="41" spans="1:9" ht="17" x14ac:dyDescent="0.2">
      <c r="C41" s="8" t="s">
        <v>20</v>
      </c>
      <c r="D41" s="8"/>
      <c r="E41" s="8"/>
      <c r="F41" s="8"/>
      <c r="G41" s="9">
        <f>(G40-G39)+(G43*Januar!I4)+(G44*Januar!I4)</f>
        <v>-7</v>
      </c>
    </row>
    <row r="42" spans="1:9" ht="17" x14ac:dyDescent="0.2">
      <c r="C42" s="41" t="s">
        <v>7</v>
      </c>
      <c r="D42" s="41"/>
      <c r="E42" s="41"/>
      <c r="F42" s="3"/>
      <c r="G42" s="2">
        <f>Oktober!G42-G43</f>
        <v>23.5</v>
      </c>
    </row>
    <row r="43" spans="1:9" ht="17" x14ac:dyDescent="0.2">
      <c r="C43" s="41" t="s">
        <v>18</v>
      </c>
      <c r="D43" s="41"/>
      <c r="E43" s="41"/>
      <c r="F43" s="3"/>
      <c r="G43" s="2">
        <f>COUNTIF(I7:I37,"Ferien")+(COUNTIF(I7:I37,"Ferienhalbtag")*0.5)</f>
        <v>0</v>
      </c>
    </row>
    <row r="44" spans="1:9" ht="17" x14ac:dyDescent="0.2">
      <c r="C44" s="8" t="s">
        <v>69</v>
      </c>
      <c r="D44" s="8"/>
      <c r="E44" s="8"/>
      <c r="F44" s="3"/>
      <c r="G44" s="2">
        <f>COUNTIF(I7:I37,"Krank")+(COUNTIF(I7:I37,"Krankhalbtag")*0.5)</f>
        <v>0</v>
      </c>
    </row>
    <row r="46" spans="1:9" ht="17" x14ac:dyDescent="0.2">
      <c r="C46" s="41" t="s">
        <v>70</v>
      </c>
      <c r="D46" s="41"/>
      <c r="E46" s="41"/>
      <c r="F46" s="3"/>
      <c r="G46" s="9">
        <f>Oktober!G46+November!G41</f>
        <v>-80.310416666666669</v>
      </c>
    </row>
  </sheetData>
  <mergeCells count="10">
    <mergeCell ref="C40:F40"/>
    <mergeCell ref="C42:E42"/>
    <mergeCell ref="C43:E43"/>
    <mergeCell ref="C46:E46"/>
    <mergeCell ref="A1:C1"/>
    <mergeCell ref="F3:H3"/>
    <mergeCell ref="C5:D5"/>
    <mergeCell ref="E5:F5"/>
    <mergeCell ref="G5:H5"/>
    <mergeCell ref="C39:F39"/>
  </mergeCells>
  <conditionalFormatting sqref="B7:B37">
    <cfRule type="containsText" dxfId="7" priority="3" operator="containsText" text="Sonntag">
      <formula>NOT(ISERROR(SEARCH("Sonntag",B7)))</formula>
    </cfRule>
  </conditionalFormatting>
  <conditionalFormatting sqref="G41">
    <cfRule type="cellIs" dxfId="6" priority="5" operator="lessThan">
      <formula>0</formula>
    </cfRule>
  </conditionalFormatting>
  <conditionalFormatting sqref="G46">
    <cfRule type="cellIs" dxfId="5" priority="4" operator="lessThan">
      <formula>0</formula>
    </cfRule>
  </conditionalFormatting>
  <conditionalFormatting sqref="H7:H36">
    <cfRule type="cellIs" dxfId="4" priority="1" operator="equal">
      <formula>0</formula>
    </cfRule>
  </conditionalFormatting>
  <pageMargins left="0.75" right="0.75" top="1" bottom="1" header="0.5" footer="0.5"/>
  <pageSetup paperSize="9" scale="95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6"/>
  <sheetViews>
    <sheetView showGridLines="0" zoomScale="125" zoomScaleNormal="125" zoomScalePageLayoutView="125" workbookViewId="0">
      <selection activeCell="C7" sqref="C7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2.1640625" customWidth="1"/>
  </cols>
  <sheetData>
    <row r="1" spans="1:9" ht="24" x14ac:dyDescent="0.3">
      <c r="A1" s="43" t="s">
        <v>28</v>
      </c>
      <c r="B1" s="43"/>
      <c r="C1" s="43"/>
      <c r="D1" s="19" t="s">
        <v>71</v>
      </c>
      <c r="E1" s="20">
        <f>A7</f>
        <v>44165</v>
      </c>
      <c r="G1" s="15"/>
      <c r="H1" s="15"/>
      <c r="I1" s="15"/>
    </row>
    <row r="2" spans="1:9" ht="24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6" customHeight="1" x14ac:dyDescent="0.3">
      <c r="A3" s="7"/>
      <c r="B3" s="7"/>
      <c r="C3" s="7"/>
      <c r="D3" s="7"/>
      <c r="E3" s="7"/>
      <c r="F3" s="44" t="s">
        <v>72</v>
      </c>
      <c r="G3" s="44"/>
      <c r="H3" s="44"/>
      <c r="I3" s="11">
        <v>20</v>
      </c>
    </row>
    <row r="5" spans="1:9" x14ac:dyDescent="0.2">
      <c r="C5" s="50" t="s">
        <v>0</v>
      </c>
      <c r="D5" s="50"/>
      <c r="E5" s="50" t="s">
        <v>3</v>
      </c>
      <c r="F5" s="50"/>
      <c r="G5" s="45"/>
      <c r="H5" s="45"/>
      <c r="I5" s="35"/>
    </row>
    <row r="6" spans="1:9" x14ac:dyDescent="0.2">
      <c r="C6" s="51" t="s">
        <v>1</v>
      </c>
      <c r="D6" s="51" t="s">
        <v>2</v>
      </c>
      <c r="E6" s="51" t="s">
        <v>4</v>
      </c>
      <c r="F6" s="51" t="s">
        <v>2</v>
      </c>
      <c r="G6" s="51" t="s">
        <v>5</v>
      </c>
      <c r="H6" s="51" t="s">
        <v>6</v>
      </c>
      <c r="I6" s="51" t="s">
        <v>26</v>
      </c>
    </row>
    <row r="7" spans="1:9" x14ac:dyDescent="0.2">
      <c r="A7" s="29">
        <f>November!A36+1</f>
        <v>44165</v>
      </c>
      <c r="B7" s="33" t="str">
        <f>TEXT(A7,"tttt")</f>
        <v>Sonntag</v>
      </c>
      <c r="C7" s="31"/>
      <c r="D7" s="31"/>
      <c r="E7" s="31"/>
      <c r="F7" s="31"/>
      <c r="G7" s="31"/>
      <c r="H7" s="31">
        <f>(D7-C7)+(F7-E7)-G7</f>
        <v>0</v>
      </c>
      <c r="I7" s="36"/>
    </row>
    <row r="8" spans="1:9" x14ac:dyDescent="0.2">
      <c r="A8" s="14">
        <f>A7+1</f>
        <v>44166</v>
      </c>
      <c r="B8" s="6" t="str">
        <f>TEXT(A8,"tttt")</f>
        <v>Montag</v>
      </c>
      <c r="C8" s="5"/>
      <c r="D8" s="5"/>
      <c r="E8" s="5"/>
      <c r="F8" s="5"/>
      <c r="G8" s="5"/>
      <c r="H8" s="4">
        <f t="shared" ref="H8:H37" si="0">(D8-C8)+(F8-E8)-G8</f>
        <v>0</v>
      </c>
      <c r="I8" s="26"/>
    </row>
    <row r="9" spans="1:9" x14ac:dyDescent="0.2">
      <c r="A9" s="14">
        <f t="shared" ref="A9:A37" si="1">A8+1</f>
        <v>44167</v>
      </c>
      <c r="B9" s="6" t="str">
        <f t="shared" ref="B9:B37" si="2">TEXT(A9,"tttt")</f>
        <v>Dienstag</v>
      </c>
      <c r="C9" s="5"/>
      <c r="D9" s="5"/>
      <c r="E9" s="5"/>
      <c r="F9" s="5"/>
      <c r="G9" s="5"/>
      <c r="H9" s="4">
        <f t="shared" si="0"/>
        <v>0</v>
      </c>
      <c r="I9" s="26"/>
    </row>
    <row r="10" spans="1:9" x14ac:dyDescent="0.2">
      <c r="A10" s="14">
        <f t="shared" si="1"/>
        <v>44168</v>
      </c>
      <c r="B10" s="6" t="str">
        <f t="shared" si="2"/>
        <v>Mittwoch</v>
      </c>
      <c r="C10" s="4"/>
      <c r="D10" s="4"/>
      <c r="E10" s="4"/>
      <c r="F10" s="4"/>
      <c r="G10" s="4"/>
      <c r="H10" s="4">
        <f t="shared" si="0"/>
        <v>0</v>
      </c>
      <c r="I10" s="26"/>
    </row>
    <row r="11" spans="1:9" x14ac:dyDescent="0.2">
      <c r="A11" s="14">
        <f t="shared" si="1"/>
        <v>44169</v>
      </c>
      <c r="B11" s="6" t="str">
        <f t="shared" si="2"/>
        <v>Donnerstag</v>
      </c>
      <c r="C11" s="4"/>
      <c r="D11" s="4"/>
      <c r="E11" s="4"/>
      <c r="F11" s="4"/>
      <c r="G11" s="4"/>
      <c r="H11" s="4">
        <f t="shared" si="0"/>
        <v>0</v>
      </c>
      <c r="I11" s="26"/>
    </row>
    <row r="12" spans="1:9" x14ac:dyDescent="0.2">
      <c r="A12" s="14">
        <f t="shared" si="1"/>
        <v>44170</v>
      </c>
      <c r="B12" s="6" t="str">
        <f t="shared" si="2"/>
        <v>Freitag</v>
      </c>
      <c r="C12" s="4"/>
      <c r="D12" s="4"/>
      <c r="E12" s="4"/>
      <c r="F12" s="4"/>
      <c r="G12" s="4"/>
      <c r="H12" s="4">
        <f t="shared" si="0"/>
        <v>0</v>
      </c>
      <c r="I12" s="26"/>
    </row>
    <row r="13" spans="1:9" x14ac:dyDescent="0.2">
      <c r="A13" s="29">
        <f t="shared" si="1"/>
        <v>44171</v>
      </c>
      <c r="B13" s="33" t="str">
        <f t="shared" si="2"/>
        <v>Samstag</v>
      </c>
      <c r="C13" s="31"/>
      <c r="D13" s="31"/>
      <c r="E13" s="31"/>
      <c r="F13" s="31"/>
      <c r="G13" s="31"/>
      <c r="H13" s="31">
        <f t="shared" si="0"/>
        <v>0</v>
      </c>
      <c r="I13" s="36"/>
    </row>
    <row r="14" spans="1:9" x14ac:dyDescent="0.2">
      <c r="A14" s="29">
        <f t="shared" si="1"/>
        <v>44172</v>
      </c>
      <c r="B14" s="30" t="str">
        <f t="shared" si="2"/>
        <v>Sonntag</v>
      </c>
      <c r="C14" s="34"/>
      <c r="D14" s="34"/>
      <c r="E14" s="34"/>
      <c r="F14" s="34"/>
      <c r="G14" s="34"/>
      <c r="H14" s="31">
        <f t="shared" si="0"/>
        <v>0</v>
      </c>
      <c r="I14" s="36"/>
    </row>
    <row r="15" spans="1:9" x14ac:dyDescent="0.2">
      <c r="A15" s="14">
        <f t="shared" si="1"/>
        <v>44173</v>
      </c>
      <c r="B15" s="6" t="str">
        <f t="shared" si="2"/>
        <v>Montag</v>
      </c>
      <c r="C15" s="5"/>
      <c r="D15" s="5"/>
      <c r="E15" s="5"/>
      <c r="F15" s="5"/>
      <c r="G15" s="5"/>
      <c r="H15" s="4">
        <f t="shared" si="0"/>
        <v>0</v>
      </c>
      <c r="I15" s="26"/>
    </row>
    <row r="16" spans="1:9" x14ac:dyDescent="0.2">
      <c r="A16" s="14">
        <f t="shared" si="1"/>
        <v>44174</v>
      </c>
      <c r="B16" s="6" t="str">
        <f t="shared" si="2"/>
        <v>Dienstag</v>
      </c>
      <c r="C16" s="5"/>
      <c r="D16" s="5"/>
      <c r="E16" s="5"/>
      <c r="F16" s="5"/>
      <c r="G16" s="5"/>
      <c r="H16" s="4">
        <f t="shared" si="0"/>
        <v>0</v>
      </c>
      <c r="I16" s="26"/>
    </row>
    <row r="17" spans="1:9" x14ac:dyDescent="0.2">
      <c r="A17" s="14">
        <f t="shared" si="1"/>
        <v>44175</v>
      </c>
      <c r="B17" s="6" t="str">
        <f t="shared" si="2"/>
        <v>Mittwoch</v>
      </c>
      <c r="C17" s="5"/>
      <c r="D17" s="5"/>
      <c r="E17" s="5"/>
      <c r="F17" s="5"/>
      <c r="G17" s="5"/>
      <c r="H17" s="4">
        <f t="shared" si="0"/>
        <v>0</v>
      </c>
      <c r="I17" s="26"/>
    </row>
    <row r="18" spans="1:9" x14ac:dyDescent="0.2">
      <c r="A18" s="14">
        <f t="shared" si="1"/>
        <v>44176</v>
      </c>
      <c r="B18" s="6" t="str">
        <f t="shared" si="2"/>
        <v>Donnerstag</v>
      </c>
      <c r="C18" s="5"/>
      <c r="D18" s="5"/>
      <c r="E18" s="5"/>
      <c r="F18" s="5"/>
      <c r="G18" s="5"/>
      <c r="H18" s="4">
        <f t="shared" si="0"/>
        <v>0</v>
      </c>
      <c r="I18" s="26"/>
    </row>
    <row r="19" spans="1:9" x14ac:dyDescent="0.2">
      <c r="A19" s="14">
        <f t="shared" si="1"/>
        <v>44177</v>
      </c>
      <c r="B19" s="6" t="str">
        <f t="shared" si="2"/>
        <v>Freitag</v>
      </c>
      <c r="C19" s="5"/>
      <c r="D19" s="5"/>
      <c r="E19" s="5"/>
      <c r="F19" s="5"/>
      <c r="G19" s="5"/>
      <c r="H19" s="4">
        <f t="shared" si="0"/>
        <v>0</v>
      </c>
      <c r="I19" s="26"/>
    </row>
    <row r="20" spans="1:9" x14ac:dyDescent="0.2">
      <c r="A20" s="29">
        <f t="shared" si="1"/>
        <v>44178</v>
      </c>
      <c r="B20" s="33" t="str">
        <f t="shared" si="2"/>
        <v>Samstag</v>
      </c>
      <c r="C20" s="34"/>
      <c r="D20" s="34"/>
      <c r="E20" s="34"/>
      <c r="F20" s="34"/>
      <c r="G20" s="34"/>
      <c r="H20" s="31">
        <f t="shared" si="0"/>
        <v>0</v>
      </c>
      <c r="I20" s="36"/>
    </row>
    <row r="21" spans="1:9" x14ac:dyDescent="0.2">
      <c r="A21" s="29">
        <f t="shared" si="1"/>
        <v>44179</v>
      </c>
      <c r="B21" s="33" t="str">
        <f t="shared" si="2"/>
        <v>Sonntag</v>
      </c>
      <c r="C21" s="34"/>
      <c r="D21" s="34"/>
      <c r="E21" s="34"/>
      <c r="F21" s="34"/>
      <c r="G21" s="34"/>
      <c r="H21" s="31">
        <f t="shared" si="0"/>
        <v>0</v>
      </c>
      <c r="I21" s="36"/>
    </row>
    <row r="22" spans="1:9" x14ac:dyDescent="0.2">
      <c r="A22" s="14">
        <f t="shared" si="1"/>
        <v>44180</v>
      </c>
      <c r="B22" s="6" t="str">
        <f t="shared" si="2"/>
        <v>Montag</v>
      </c>
      <c r="C22" s="5"/>
      <c r="D22" s="5"/>
      <c r="E22" s="5"/>
      <c r="F22" s="5"/>
      <c r="G22" s="5"/>
      <c r="H22" s="4">
        <f t="shared" si="0"/>
        <v>0</v>
      </c>
      <c r="I22" s="26"/>
    </row>
    <row r="23" spans="1:9" x14ac:dyDescent="0.2">
      <c r="A23" s="14">
        <f t="shared" si="1"/>
        <v>44181</v>
      </c>
      <c r="B23" s="6" t="str">
        <f t="shared" si="2"/>
        <v>Dienstag</v>
      </c>
      <c r="C23" s="5"/>
      <c r="D23" s="5"/>
      <c r="E23" s="5"/>
      <c r="F23" s="5"/>
      <c r="G23" s="5"/>
      <c r="H23" s="4">
        <f t="shared" si="0"/>
        <v>0</v>
      </c>
      <c r="I23" s="26"/>
    </row>
    <row r="24" spans="1:9" x14ac:dyDescent="0.2">
      <c r="A24" s="14">
        <f t="shared" si="1"/>
        <v>44182</v>
      </c>
      <c r="B24" s="6" t="str">
        <f t="shared" si="2"/>
        <v>Mittwoch</v>
      </c>
      <c r="C24" s="5"/>
      <c r="D24" s="5"/>
      <c r="E24" s="5"/>
      <c r="F24" s="5"/>
      <c r="G24" s="5"/>
      <c r="H24" s="4">
        <f t="shared" si="0"/>
        <v>0</v>
      </c>
      <c r="I24" s="26"/>
    </row>
    <row r="25" spans="1:9" x14ac:dyDescent="0.2">
      <c r="A25" s="14">
        <f t="shared" si="1"/>
        <v>44183</v>
      </c>
      <c r="B25" s="6" t="str">
        <f t="shared" si="2"/>
        <v>Donnerstag</v>
      </c>
      <c r="C25" s="5"/>
      <c r="D25" s="5"/>
      <c r="E25" s="5"/>
      <c r="F25" s="5"/>
      <c r="G25" s="5"/>
      <c r="H25" s="4">
        <f t="shared" si="0"/>
        <v>0</v>
      </c>
      <c r="I25" s="26"/>
    </row>
    <row r="26" spans="1:9" x14ac:dyDescent="0.2">
      <c r="A26" s="14">
        <f t="shared" si="1"/>
        <v>44184</v>
      </c>
      <c r="B26" s="6" t="str">
        <f t="shared" si="2"/>
        <v>Freitag</v>
      </c>
      <c r="C26" s="5"/>
      <c r="D26" s="5"/>
      <c r="E26" s="5"/>
      <c r="F26" s="5"/>
      <c r="G26" s="5"/>
      <c r="H26" s="4">
        <f t="shared" si="0"/>
        <v>0</v>
      </c>
      <c r="I26" s="26"/>
    </row>
    <row r="27" spans="1:9" x14ac:dyDescent="0.2">
      <c r="A27" s="29">
        <f t="shared" si="1"/>
        <v>44185</v>
      </c>
      <c r="B27" s="33" t="str">
        <f t="shared" si="2"/>
        <v>Samstag</v>
      </c>
      <c r="C27" s="34"/>
      <c r="D27" s="34"/>
      <c r="E27" s="34"/>
      <c r="F27" s="34"/>
      <c r="G27" s="34"/>
      <c r="H27" s="31">
        <f t="shared" si="0"/>
        <v>0</v>
      </c>
      <c r="I27" s="36"/>
    </row>
    <row r="28" spans="1:9" x14ac:dyDescent="0.2">
      <c r="A28" s="29">
        <f t="shared" si="1"/>
        <v>44186</v>
      </c>
      <c r="B28" s="33" t="str">
        <f t="shared" si="2"/>
        <v>Sonntag</v>
      </c>
      <c r="C28" s="34"/>
      <c r="D28" s="34"/>
      <c r="E28" s="34"/>
      <c r="F28" s="34"/>
      <c r="G28" s="34"/>
      <c r="H28" s="31">
        <f t="shared" si="0"/>
        <v>0</v>
      </c>
      <c r="I28" s="36"/>
    </row>
    <row r="29" spans="1:9" x14ac:dyDescent="0.2">
      <c r="A29" s="14">
        <f t="shared" si="1"/>
        <v>44187</v>
      </c>
      <c r="B29" s="6" t="str">
        <f t="shared" si="2"/>
        <v>Montag</v>
      </c>
      <c r="C29" s="5"/>
      <c r="D29" s="5"/>
      <c r="E29" s="5"/>
      <c r="F29" s="5"/>
      <c r="G29" s="5"/>
      <c r="H29" s="4">
        <f t="shared" si="0"/>
        <v>0</v>
      </c>
      <c r="I29" s="26"/>
    </row>
    <row r="30" spans="1:9" x14ac:dyDescent="0.2">
      <c r="A30" s="14">
        <f t="shared" si="1"/>
        <v>44188</v>
      </c>
      <c r="B30" s="6" t="str">
        <f t="shared" si="2"/>
        <v>Dienstag</v>
      </c>
      <c r="C30" s="5"/>
      <c r="D30" s="5"/>
      <c r="E30" s="5"/>
      <c r="F30" s="5"/>
      <c r="G30" s="5"/>
      <c r="H30" s="4">
        <f t="shared" si="0"/>
        <v>0</v>
      </c>
      <c r="I30" s="26"/>
    </row>
    <row r="31" spans="1:9" x14ac:dyDescent="0.2">
      <c r="A31" s="14">
        <f t="shared" si="1"/>
        <v>44189</v>
      </c>
      <c r="B31" s="23" t="str">
        <f t="shared" si="2"/>
        <v>Mittwoch</v>
      </c>
      <c r="C31" s="5"/>
      <c r="D31" s="5"/>
      <c r="E31" s="5"/>
      <c r="F31" s="5"/>
      <c r="G31" s="5"/>
      <c r="H31" s="4">
        <f t="shared" si="0"/>
        <v>0</v>
      </c>
      <c r="I31" s="26"/>
    </row>
    <row r="32" spans="1:9" x14ac:dyDescent="0.2">
      <c r="A32" s="14">
        <f t="shared" si="1"/>
        <v>44190</v>
      </c>
      <c r="B32" s="23" t="str">
        <f t="shared" si="2"/>
        <v>Donnerstag</v>
      </c>
      <c r="C32" s="4"/>
      <c r="D32" s="4"/>
      <c r="E32" s="5"/>
      <c r="F32" s="5"/>
      <c r="G32" s="5"/>
      <c r="H32" s="4">
        <f t="shared" si="0"/>
        <v>0</v>
      </c>
      <c r="I32" s="26"/>
    </row>
    <row r="33" spans="1:9" x14ac:dyDescent="0.2">
      <c r="A33" s="14">
        <f t="shared" si="1"/>
        <v>44191</v>
      </c>
      <c r="B33" s="28" t="str">
        <f t="shared" si="2"/>
        <v>Freitag</v>
      </c>
      <c r="C33" s="4"/>
      <c r="D33" s="4"/>
      <c r="E33" s="5"/>
      <c r="F33" s="5"/>
      <c r="G33" s="5"/>
      <c r="H33" s="4">
        <f t="shared" si="0"/>
        <v>0</v>
      </c>
      <c r="I33" s="26"/>
    </row>
    <row r="34" spans="1:9" x14ac:dyDescent="0.2">
      <c r="A34" s="29">
        <f t="shared" si="1"/>
        <v>44192</v>
      </c>
      <c r="B34" s="33" t="str">
        <f t="shared" si="2"/>
        <v>Samstag</v>
      </c>
      <c r="C34" s="31"/>
      <c r="D34" s="31"/>
      <c r="E34" s="34"/>
      <c r="F34" s="34"/>
      <c r="G34" s="34"/>
      <c r="H34" s="31">
        <f t="shared" si="0"/>
        <v>0</v>
      </c>
      <c r="I34" s="36"/>
    </row>
    <row r="35" spans="1:9" x14ac:dyDescent="0.2">
      <c r="A35" s="29">
        <f t="shared" si="1"/>
        <v>44193</v>
      </c>
      <c r="B35" s="33" t="str">
        <f t="shared" si="2"/>
        <v>Sonntag</v>
      </c>
      <c r="C35" s="34"/>
      <c r="D35" s="34"/>
      <c r="E35" s="34"/>
      <c r="F35" s="34"/>
      <c r="G35" s="34"/>
      <c r="H35" s="31">
        <f t="shared" si="0"/>
        <v>0</v>
      </c>
      <c r="I35" s="36"/>
    </row>
    <row r="36" spans="1:9" x14ac:dyDescent="0.2">
      <c r="A36" s="14">
        <f t="shared" si="1"/>
        <v>44194</v>
      </c>
      <c r="B36" s="6" t="str">
        <f t="shared" si="2"/>
        <v>Montag</v>
      </c>
      <c r="C36" s="5"/>
      <c r="D36" s="5"/>
      <c r="E36" s="5"/>
      <c r="F36" s="5"/>
      <c r="G36" s="5"/>
      <c r="H36" s="4">
        <f t="shared" si="0"/>
        <v>0</v>
      </c>
      <c r="I36" s="26"/>
    </row>
    <row r="37" spans="1:9" x14ac:dyDescent="0.2">
      <c r="A37" s="14">
        <f t="shared" si="1"/>
        <v>44195</v>
      </c>
      <c r="B37" s="6" t="str">
        <f t="shared" si="2"/>
        <v>Dienstag</v>
      </c>
      <c r="C37" s="5"/>
      <c r="D37" s="5"/>
      <c r="E37" s="5"/>
      <c r="F37" s="5"/>
      <c r="G37" s="5"/>
      <c r="H37" s="4">
        <f t="shared" si="0"/>
        <v>0</v>
      </c>
      <c r="I37" s="26"/>
    </row>
    <row r="38" spans="1:9" x14ac:dyDescent="0.2">
      <c r="I38" s="27"/>
    </row>
    <row r="39" spans="1:9" ht="17" x14ac:dyDescent="0.2">
      <c r="C39" s="41" t="s">
        <v>19</v>
      </c>
      <c r="D39" s="41"/>
      <c r="E39" s="41"/>
      <c r="F39" s="41"/>
      <c r="G39" s="10">
        <f>I3*Januar!I4</f>
        <v>7</v>
      </c>
      <c r="I39" s="27"/>
    </row>
    <row r="40" spans="1:9" ht="17" x14ac:dyDescent="0.2">
      <c r="C40" s="41" t="s">
        <v>32</v>
      </c>
      <c r="D40" s="41"/>
      <c r="E40" s="41"/>
      <c r="F40" s="41"/>
      <c r="G40" s="1">
        <f>SUM(H7:H37)</f>
        <v>0</v>
      </c>
    </row>
    <row r="41" spans="1:9" ht="17" x14ac:dyDescent="0.2">
      <c r="C41" s="8" t="s">
        <v>20</v>
      </c>
      <c r="D41" s="8"/>
      <c r="E41" s="8"/>
      <c r="F41" s="8"/>
      <c r="G41" s="9">
        <f>(G40-G39)+(G43*Januar!I4)+(G44*Januar!I4)</f>
        <v>-7</v>
      </c>
    </row>
    <row r="42" spans="1:9" ht="17" x14ac:dyDescent="0.2">
      <c r="C42" s="41" t="s">
        <v>7</v>
      </c>
      <c r="D42" s="41"/>
      <c r="E42" s="41"/>
      <c r="F42" s="3"/>
      <c r="G42" s="2">
        <f>November!G42-G43</f>
        <v>23.5</v>
      </c>
    </row>
    <row r="43" spans="1:9" ht="17" x14ac:dyDescent="0.2">
      <c r="C43" s="41" t="s">
        <v>73</v>
      </c>
      <c r="D43" s="41"/>
      <c r="E43" s="41"/>
      <c r="F43" s="3"/>
      <c r="G43" s="2">
        <f>COUNTIF(I7:I37,"Ferien")+(COUNTIF(I7:I37,"Ferienhalbtag")*0.5)</f>
        <v>0</v>
      </c>
    </row>
    <row r="44" spans="1:9" ht="17" x14ac:dyDescent="0.2">
      <c r="C44" s="8" t="s">
        <v>74</v>
      </c>
      <c r="D44" s="8"/>
      <c r="E44" s="8"/>
      <c r="F44" s="3"/>
      <c r="G44" s="2">
        <f>COUNTIF(I7:I37,"Krank")+(COUNTIF(I7:I37,"Krankhalbtag")*0.5)</f>
        <v>0</v>
      </c>
    </row>
    <row r="46" spans="1:9" ht="17" x14ac:dyDescent="0.2">
      <c r="C46" s="41" t="s">
        <v>75</v>
      </c>
      <c r="D46" s="41"/>
      <c r="E46" s="41"/>
      <c r="F46" s="3"/>
      <c r="G46" s="9">
        <f>November!G46+Dezember!G41</f>
        <v>-87.310416666666669</v>
      </c>
    </row>
  </sheetData>
  <mergeCells count="10">
    <mergeCell ref="C40:F40"/>
    <mergeCell ref="C42:E42"/>
    <mergeCell ref="C43:E43"/>
    <mergeCell ref="C46:E46"/>
    <mergeCell ref="A1:C1"/>
    <mergeCell ref="F3:H3"/>
    <mergeCell ref="C5:D5"/>
    <mergeCell ref="E5:F5"/>
    <mergeCell ref="G5:H5"/>
    <mergeCell ref="C39:F39"/>
  </mergeCells>
  <conditionalFormatting sqref="B7:B37">
    <cfRule type="containsText" dxfId="3" priority="3" operator="containsText" text="Sonntag">
      <formula>NOT(ISERROR(SEARCH("Sonntag",B7)))</formula>
    </cfRule>
  </conditionalFormatting>
  <conditionalFormatting sqref="G41">
    <cfRule type="cellIs" dxfId="2" priority="5" operator="lessThan">
      <formula>0</formula>
    </cfRule>
  </conditionalFormatting>
  <conditionalFormatting sqref="G46">
    <cfRule type="cellIs" dxfId="1" priority="4" operator="lessThan">
      <formula>0</formula>
    </cfRule>
  </conditionalFormatting>
  <conditionalFormatting sqref="H7:H37">
    <cfRule type="cellIs" dxfId="0" priority="1" operator="equal">
      <formula>0</formula>
    </cfRule>
  </conditionalFormatting>
  <pageMargins left="0.75" right="0.75" top="1" bottom="1" header="0.5" footer="0.5"/>
  <pageSetup paperSize="9" scale="95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6"/>
  <sheetViews>
    <sheetView showGridLines="0" zoomScale="125" zoomScaleNormal="125" zoomScalePageLayoutView="125" workbookViewId="0">
      <selection activeCell="C7" sqref="C7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2.1640625" customWidth="1"/>
  </cols>
  <sheetData>
    <row r="1" spans="1:9" ht="24" x14ac:dyDescent="0.3">
      <c r="A1" s="43" t="s">
        <v>28</v>
      </c>
      <c r="B1" s="43"/>
      <c r="C1" s="43"/>
      <c r="D1" s="18" t="s">
        <v>30</v>
      </c>
      <c r="E1" s="20">
        <f>A7</f>
        <v>43861</v>
      </c>
      <c r="G1" s="15"/>
      <c r="H1" s="15"/>
      <c r="I1" s="15"/>
    </row>
    <row r="2" spans="1:9" ht="24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6" customHeight="1" x14ac:dyDescent="0.3">
      <c r="A3" s="7"/>
      <c r="B3" s="7"/>
      <c r="C3" s="7"/>
      <c r="D3" s="7"/>
      <c r="E3" s="7"/>
      <c r="F3" s="44" t="s">
        <v>24</v>
      </c>
      <c r="G3" s="44"/>
      <c r="H3" s="44"/>
      <c r="I3" s="11">
        <v>21</v>
      </c>
    </row>
    <row r="5" spans="1:9" x14ac:dyDescent="0.2">
      <c r="C5" s="50" t="s">
        <v>0</v>
      </c>
      <c r="D5" s="50"/>
      <c r="E5" s="50" t="s">
        <v>3</v>
      </c>
      <c r="F5" s="50"/>
      <c r="G5" s="45"/>
      <c r="H5" s="45"/>
      <c r="I5" s="35"/>
    </row>
    <row r="6" spans="1:9" x14ac:dyDescent="0.2">
      <c r="C6" s="51" t="s">
        <v>1</v>
      </c>
      <c r="D6" s="51" t="s">
        <v>2</v>
      </c>
      <c r="E6" s="51" t="s">
        <v>4</v>
      </c>
      <c r="F6" s="51" t="s">
        <v>2</v>
      </c>
      <c r="G6" s="51" t="s">
        <v>5</v>
      </c>
      <c r="H6" s="51" t="s">
        <v>6</v>
      </c>
      <c r="I6" s="51" t="s">
        <v>26</v>
      </c>
    </row>
    <row r="7" spans="1:9" x14ac:dyDescent="0.2">
      <c r="A7" s="14">
        <f>Januar!A39+1</f>
        <v>43861</v>
      </c>
      <c r="B7" s="6" t="str">
        <f>TEXT(A7,"tttt")</f>
        <v>Donnerstag</v>
      </c>
      <c r="C7" s="4"/>
      <c r="D7" s="4"/>
      <c r="E7" s="4"/>
      <c r="F7" s="4"/>
      <c r="G7" s="4"/>
      <c r="H7" s="4">
        <f>(D7-C7)+(F7-E7)-G7</f>
        <v>0</v>
      </c>
      <c r="I7" s="26"/>
    </row>
    <row r="8" spans="1:9" x14ac:dyDescent="0.2">
      <c r="A8" s="14">
        <f>A7+1</f>
        <v>43862</v>
      </c>
      <c r="B8" s="6" t="str">
        <f>TEXT(A8,"tttt")</f>
        <v>Freitag</v>
      </c>
      <c r="C8" s="5"/>
      <c r="D8" s="5"/>
      <c r="E8" s="5"/>
      <c r="F8" s="5"/>
      <c r="G8" s="5"/>
      <c r="H8" s="4">
        <f t="shared" ref="H8:H34" si="0">(D8-C8)+(F8-E8)-G8</f>
        <v>0</v>
      </c>
      <c r="I8" s="26"/>
    </row>
    <row r="9" spans="1:9" x14ac:dyDescent="0.2">
      <c r="A9" s="29">
        <f t="shared" ref="A9:A35" si="1">A8+1</f>
        <v>43863</v>
      </c>
      <c r="B9" s="33" t="str">
        <f t="shared" ref="B9:B35" si="2">TEXT(A9,"tttt")</f>
        <v>Samstag</v>
      </c>
      <c r="C9" s="34"/>
      <c r="D9" s="34"/>
      <c r="E9" s="34"/>
      <c r="F9" s="34"/>
      <c r="G9" s="34"/>
      <c r="H9" s="31">
        <f t="shared" si="0"/>
        <v>0</v>
      </c>
      <c r="I9" s="36"/>
    </row>
    <row r="10" spans="1:9" x14ac:dyDescent="0.2">
      <c r="A10" s="29">
        <f t="shared" si="1"/>
        <v>43864</v>
      </c>
      <c r="B10" s="33" t="str">
        <f t="shared" si="2"/>
        <v>Sonntag</v>
      </c>
      <c r="C10" s="31"/>
      <c r="D10" s="31"/>
      <c r="E10" s="31"/>
      <c r="F10" s="31"/>
      <c r="G10" s="31"/>
      <c r="H10" s="31">
        <f t="shared" si="0"/>
        <v>0</v>
      </c>
      <c r="I10" s="36"/>
    </row>
    <row r="11" spans="1:9" x14ac:dyDescent="0.2">
      <c r="A11" s="14">
        <f t="shared" si="1"/>
        <v>43865</v>
      </c>
      <c r="B11" s="6" t="str">
        <f t="shared" si="2"/>
        <v>Montag</v>
      </c>
      <c r="C11" s="4"/>
      <c r="D11" s="4"/>
      <c r="E11" s="4"/>
      <c r="F11" s="4"/>
      <c r="G11" s="4"/>
      <c r="H11" s="4">
        <f t="shared" si="0"/>
        <v>0</v>
      </c>
      <c r="I11" s="26"/>
    </row>
    <row r="12" spans="1:9" x14ac:dyDescent="0.2">
      <c r="A12" s="14">
        <f t="shared" si="1"/>
        <v>43866</v>
      </c>
      <c r="B12" s="6" t="str">
        <f t="shared" si="2"/>
        <v>Dienstag</v>
      </c>
      <c r="C12" s="4"/>
      <c r="D12" s="4"/>
      <c r="E12" s="4"/>
      <c r="F12" s="4"/>
      <c r="G12" s="4"/>
      <c r="H12" s="4">
        <f t="shared" si="0"/>
        <v>0</v>
      </c>
      <c r="I12" s="26"/>
    </row>
    <row r="13" spans="1:9" x14ac:dyDescent="0.2">
      <c r="A13" s="14">
        <f t="shared" si="1"/>
        <v>43867</v>
      </c>
      <c r="B13" s="6" t="str">
        <f t="shared" si="2"/>
        <v>Mittwoch</v>
      </c>
      <c r="C13" s="4"/>
      <c r="D13" s="4"/>
      <c r="E13" s="4"/>
      <c r="F13" s="4"/>
      <c r="G13" s="4"/>
      <c r="H13" s="4">
        <f t="shared" si="0"/>
        <v>0</v>
      </c>
      <c r="I13" s="26"/>
    </row>
    <row r="14" spans="1:9" x14ac:dyDescent="0.2">
      <c r="A14" s="14">
        <f t="shared" si="1"/>
        <v>43868</v>
      </c>
      <c r="B14" s="6" t="str">
        <f t="shared" si="2"/>
        <v>Donnerstag</v>
      </c>
      <c r="C14" s="5"/>
      <c r="D14" s="5"/>
      <c r="E14" s="5"/>
      <c r="F14" s="5"/>
      <c r="G14" s="5"/>
      <c r="H14" s="4">
        <f t="shared" si="0"/>
        <v>0</v>
      </c>
      <c r="I14" s="26"/>
    </row>
    <row r="15" spans="1:9" x14ac:dyDescent="0.2">
      <c r="A15" s="14">
        <f t="shared" si="1"/>
        <v>43869</v>
      </c>
      <c r="B15" s="6" t="str">
        <f t="shared" si="2"/>
        <v>Freitag</v>
      </c>
      <c r="C15" s="5"/>
      <c r="D15" s="5"/>
      <c r="E15" s="5"/>
      <c r="F15" s="5"/>
      <c r="G15" s="5"/>
      <c r="H15" s="4">
        <f t="shared" si="0"/>
        <v>0</v>
      </c>
      <c r="I15" s="26"/>
    </row>
    <row r="16" spans="1:9" x14ac:dyDescent="0.2">
      <c r="A16" s="29">
        <f t="shared" si="1"/>
        <v>43870</v>
      </c>
      <c r="B16" s="33" t="str">
        <f t="shared" si="2"/>
        <v>Samstag</v>
      </c>
      <c r="C16" s="34"/>
      <c r="D16" s="34"/>
      <c r="E16" s="34"/>
      <c r="F16" s="34"/>
      <c r="G16" s="34"/>
      <c r="H16" s="31">
        <f t="shared" si="0"/>
        <v>0</v>
      </c>
      <c r="I16" s="36"/>
    </row>
    <row r="17" spans="1:9" x14ac:dyDescent="0.2">
      <c r="A17" s="29">
        <f t="shared" si="1"/>
        <v>43871</v>
      </c>
      <c r="B17" s="33" t="str">
        <f t="shared" si="2"/>
        <v>Sonntag</v>
      </c>
      <c r="C17" s="34"/>
      <c r="D17" s="34"/>
      <c r="E17" s="34"/>
      <c r="F17" s="34"/>
      <c r="G17" s="34"/>
      <c r="H17" s="31">
        <f t="shared" si="0"/>
        <v>0</v>
      </c>
      <c r="I17" s="36"/>
    </row>
    <row r="18" spans="1:9" x14ac:dyDescent="0.2">
      <c r="A18" s="14">
        <f t="shared" si="1"/>
        <v>43872</v>
      </c>
      <c r="B18" s="6" t="str">
        <f t="shared" si="2"/>
        <v>Montag</v>
      </c>
      <c r="C18" s="5"/>
      <c r="D18" s="5"/>
      <c r="E18" s="5"/>
      <c r="F18" s="5"/>
      <c r="G18" s="5"/>
      <c r="H18" s="4">
        <f t="shared" si="0"/>
        <v>0</v>
      </c>
      <c r="I18" s="26"/>
    </row>
    <row r="19" spans="1:9" x14ac:dyDescent="0.2">
      <c r="A19" s="14">
        <f t="shared" si="1"/>
        <v>43873</v>
      </c>
      <c r="B19" s="6" t="str">
        <f t="shared" si="2"/>
        <v>Dienstag</v>
      </c>
      <c r="C19" s="5"/>
      <c r="D19" s="5"/>
      <c r="E19" s="5"/>
      <c r="F19" s="5"/>
      <c r="G19" s="5"/>
      <c r="H19" s="4">
        <f t="shared" si="0"/>
        <v>0</v>
      </c>
      <c r="I19" s="26"/>
    </row>
    <row r="20" spans="1:9" x14ac:dyDescent="0.2">
      <c r="A20" s="14">
        <f t="shared" si="1"/>
        <v>43874</v>
      </c>
      <c r="B20" s="6" t="str">
        <f t="shared" si="2"/>
        <v>Mittwoch</v>
      </c>
      <c r="C20" s="5"/>
      <c r="D20" s="5"/>
      <c r="E20" s="5"/>
      <c r="F20" s="5"/>
      <c r="G20" s="5"/>
      <c r="H20" s="4">
        <f t="shared" si="0"/>
        <v>0</v>
      </c>
      <c r="I20" s="26"/>
    </row>
    <row r="21" spans="1:9" x14ac:dyDescent="0.2">
      <c r="A21" s="14">
        <f t="shared" si="1"/>
        <v>43875</v>
      </c>
      <c r="B21" s="6" t="str">
        <f t="shared" si="2"/>
        <v>Donnerstag</v>
      </c>
      <c r="C21" s="5"/>
      <c r="D21" s="5"/>
      <c r="E21" s="5"/>
      <c r="F21" s="5"/>
      <c r="G21" s="5"/>
      <c r="H21" s="4">
        <f t="shared" si="0"/>
        <v>0</v>
      </c>
      <c r="I21" s="26"/>
    </row>
    <row r="22" spans="1:9" x14ac:dyDescent="0.2">
      <c r="A22" s="14">
        <f t="shared" si="1"/>
        <v>43876</v>
      </c>
      <c r="B22" s="6" t="str">
        <f t="shared" si="2"/>
        <v>Freitag</v>
      </c>
      <c r="C22" s="5"/>
      <c r="D22" s="5"/>
      <c r="E22" s="5"/>
      <c r="F22" s="5"/>
      <c r="G22" s="5"/>
      <c r="H22" s="4">
        <f t="shared" si="0"/>
        <v>0</v>
      </c>
      <c r="I22" s="26"/>
    </row>
    <row r="23" spans="1:9" x14ac:dyDescent="0.2">
      <c r="A23" s="29">
        <f t="shared" si="1"/>
        <v>43877</v>
      </c>
      <c r="B23" s="33" t="str">
        <f t="shared" si="2"/>
        <v>Samstag</v>
      </c>
      <c r="C23" s="34"/>
      <c r="D23" s="34"/>
      <c r="E23" s="34"/>
      <c r="F23" s="34"/>
      <c r="G23" s="34"/>
      <c r="H23" s="31">
        <f t="shared" si="0"/>
        <v>0</v>
      </c>
      <c r="I23" s="36"/>
    </row>
    <row r="24" spans="1:9" x14ac:dyDescent="0.2">
      <c r="A24" s="29">
        <f t="shared" si="1"/>
        <v>43878</v>
      </c>
      <c r="B24" s="33" t="str">
        <f t="shared" si="2"/>
        <v>Sonntag</v>
      </c>
      <c r="C24" s="34"/>
      <c r="D24" s="34"/>
      <c r="E24" s="34"/>
      <c r="F24" s="34"/>
      <c r="G24" s="34"/>
      <c r="H24" s="31">
        <f t="shared" si="0"/>
        <v>0</v>
      </c>
      <c r="I24" s="36"/>
    </row>
    <row r="25" spans="1:9" x14ac:dyDescent="0.2">
      <c r="A25" s="14">
        <f t="shared" si="1"/>
        <v>43879</v>
      </c>
      <c r="B25" s="6" t="str">
        <f t="shared" si="2"/>
        <v>Montag</v>
      </c>
      <c r="C25" s="5"/>
      <c r="D25" s="5"/>
      <c r="E25" s="5"/>
      <c r="F25" s="5"/>
      <c r="G25" s="5"/>
      <c r="H25" s="4">
        <f t="shared" si="0"/>
        <v>0</v>
      </c>
      <c r="I25" s="26"/>
    </row>
    <row r="26" spans="1:9" x14ac:dyDescent="0.2">
      <c r="A26" s="14">
        <f t="shared" si="1"/>
        <v>43880</v>
      </c>
      <c r="B26" s="6" t="str">
        <f t="shared" si="2"/>
        <v>Dienstag</v>
      </c>
      <c r="C26" s="5"/>
      <c r="D26" s="5"/>
      <c r="E26" s="5"/>
      <c r="F26" s="5"/>
      <c r="G26" s="5"/>
      <c r="H26" s="4">
        <f t="shared" si="0"/>
        <v>0</v>
      </c>
      <c r="I26" s="26"/>
    </row>
    <row r="27" spans="1:9" x14ac:dyDescent="0.2">
      <c r="A27" s="14">
        <f t="shared" si="1"/>
        <v>43881</v>
      </c>
      <c r="B27" s="6" t="str">
        <f t="shared" si="2"/>
        <v>Mittwoch</v>
      </c>
      <c r="C27" s="5"/>
      <c r="D27" s="5"/>
      <c r="E27" s="5"/>
      <c r="F27" s="5"/>
      <c r="G27" s="5"/>
      <c r="H27" s="4">
        <f t="shared" si="0"/>
        <v>0</v>
      </c>
      <c r="I27" s="26"/>
    </row>
    <row r="28" spans="1:9" x14ac:dyDescent="0.2">
      <c r="A28" s="14">
        <f t="shared" si="1"/>
        <v>43882</v>
      </c>
      <c r="B28" s="6" t="str">
        <f t="shared" si="2"/>
        <v>Donnerstag</v>
      </c>
      <c r="C28" s="5"/>
      <c r="D28" s="5"/>
      <c r="E28" s="5"/>
      <c r="F28" s="5"/>
      <c r="G28" s="5"/>
      <c r="H28" s="4">
        <f t="shared" si="0"/>
        <v>0</v>
      </c>
      <c r="I28" s="26"/>
    </row>
    <row r="29" spans="1:9" x14ac:dyDescent="0.2">
      <c r="A29" s="14">
        <f t="shared" si="1"/>
        <v>43883</v>
      </c>
      <c r="B29" s="6" t="str">
        <f t="shared" si="2"/>
        <v>Freitag</v>
      </c>
      <c r="C29" s="5"/>
      <c r="D29" s="5"/>
      <c r="E29" s="5"/>
      <c r="F29" s="5"/>
      <c r="G29" s="5"/>
      <c r="H29" s="4">
        <f t="shared" si="0"/>
        <v>0</v>
      </c>
      <c r="I29" s="26"/>
    </row>
    <row r="30" spans="1:9" x14ac:dyDescent="0.2">
      <c r="A30" s="29">
        <f t="shared" si="1"/>
        <v>43884</v>
      </c>
      <c r="B30" s="33" t="str">
        <f t="shared" si="2"/>
        <v>Samstag</v>
      </c>
      <c r="C30" s="34"/>
      <c r="D30" s="34"/>
      <c r="E30" s="34"/>
      <c r="F30" s="34"/>
      <c r="G30" s="34"/>
      <c r="H30" s="31">
        <f t="shared" si="0"/>
        <v>0</v>
      </c>
      <c r="I30" s="36"/>
    </row>
    <row r="31" spans="1:9" x14ac:dyDescent="0.2">
      <c r="A31" s="29">
        <f t="shared" si="1"/>
        <v>43885</v>
      </c>
      <c r="B31" s="33" t="str">
        <f t="shared" si="2"/>
        <v>Sonntag</v>
      </c>
      <c r="C31" s="34"/>
      <c r="D31" s="34"/>
      <c r="E31" s="34"/>
      <c r="F31" s="34"/>
      <c r="G31" s="34"/>
      <c r="H31" s="31">
        <f t="shared" si="0"/>
        <v>0</v>
      </c>
      <c r="I31" s="36"/>
    </row>
    <row r="32" spans="1:9" x14ac:dyDescent="0.2">
      <c r="A32" s="14">
        <f t="shared" si="1"/>
        <v>43886</v>
      </c>
      <c r="B32" s="6" t="str">
        <f t="shared" si="2"/>
        <v>Montag</v>
      </c>
      <c r="C32" s="4"/>
      <c r="D32" s="4"/>
      <c r="E32" s="5"/>
      <c r="F32" s="5"/>
      <c r="G32" s="5"/>
      <c r="H32" s="4">
        <f t="shared" si="0"/>
        <v>0</v>
      </c>
      <c r="I32" s="26"/>
    </row>
    <row r="33" spans="1:9" x14ac:dyDescent="0.2">
      <c r="A33" s="14">
        <f t="shared" si="1"/>
        <v>43887</v>
      </c>
      <c r="B33" s="6" t="str">
        <f t="shared" si="2"/>
        <v>Dienstag</v>
      </c>
      <c r="C33" s="4"/>
      <c r="D33" s="4"/>
      <c r="E33" s="5"/>
      <c r="F33" s="5"/>
      <c r="G33" s="5"/>
      <c r="H33" s="4">
        <f t="shared" si="0"/>
        <v>0</v>
      </c>
      <c r="I33" s="26"/>
    </row>
    <row r="34" spans="1:9" x14ac:dyDescent="0.2">
      <c r="A34" s="14">
        <f t="shared" si="1"/>
        <v>43888</v>
      </c>
      <c r="B34" s="6" t="str">
        <f t="shared" si="2"/>
        <v>Mittwoch</v>
      </c>
      <c r="C34" s="4"/>
      <c r="D34" s="4"/>
      <c r="E34" s="5"/>
      <c r="F34" s="5"/>
      <c r="G34" s="5"/>
      <c r="H34" s="4">
        <f t="shared" si="0"/>
        <v>0</v>
      </c>
      <c r="I34" s="26"/>
    </row>
    <row r="35" spans="1:9" x14ac:dyDescent="0.2">
      <c r="A35" s="14">
        <f t="shared" si="1"/>
        <v>43889</v>
      </c>
      <c r="B35" s="6" t="str">
        <f t="shared" si="2"/>
        <v>Donnerstag</v>
      </c>
      <c r="C35" s="4"/>
      <c r="D35" s="4"/>
      <c r="E35" s="5"/>
      <c r="F35" s="5"/>
      <c r="G35" s="5"/>
      <c r="H35" s="4">
        <f>(D35-C35)+(F35-E35)-G35</f>
        <v>0</v>
      </c>
      <c r="I35" s="26"/>
    </row>
    <row r="36" spans="1:9" x14ac:dyDescent="0.2">
      <c r="A36" s="33"/>
      <c r="B36" s="33"/>
      <c r="C36" s="34"/>
      <c r="D36" s="34"/>
      <c r="E36" s="34"/>
      <c r="F36" s="34"/>
      <c r="G36" s="34"/>
      <c r="H36" s="31"/>
      <c r="I36" s="36"/>
    </row>
    <row r="37" spans="1:9" x14ac:dyDescent="0.2">
      <c r="A37" s="33"/>
      <c r="B37" s="33"/>
      <c r="C37" s="34"/>
      <c r="D37" s="34"/>
      <c r="E37" s="34"/>
      <c r="F37" s="34"/>
      <c r="G37" s="34"/>
      <c r="H37" s="31"/>
      <c r="I37" s="36"/>
    </row>
    <row r="38" spans="1:9" x14ac:dyDescent="0.2">
      <c r="I38" s="27"/>
    </row>
    <row r="39" spans="1:9" ht="17" x14ac:dyDescent="0.2">
      <c r="C39" s="41" t="s">
        <v>19</v>
      </c>
      <c r="D39" s="41"/>
      <c r="E39" s="41"/>
      <c r="F39" s="41"/>
      <c r="G39" s="10">
        <f>I3*Januar!I4</f>
        <v>7.35</v>
      </c>
      <c r="I39" s="27"/>
    </row>
    <row r="40" spans="1:9" ht="17" x14ac:dyDescent="0.2">
      <c r="C40" s="41" t="s">
        <v>32</v>
      </c>
      <c r="D40" s="41"/>
      <c r="E40" s="41"/>
      <c r="F40" s="41"/>
      <c r="G40" s="1">
        <f>SUM(H7:H37)</f>
        <v>0</v>
      </c>
    </row>
    <row r="41" spans="1:9" ht="17" x14ac:dyDescent="0.2">
      <c r="C41" s="8" t="s">
        <v>20</v>
      </c>
      <c r="D41" s="8"/>
      <c r="E41" s="8"/>
      <c r="F41" s="8"/>
      <c r="G41" s="9">
        <f>(G40-G39)+(G43*Januar!I4)+(G44*Januar!I4)</f>
        <v>-7.35</v>
      </c>
    </row>
    <row r="42" spans="1:9" ht="17" x14ac:dyDescent="0.2">
      <c r="C42" s="41" t="s">
        <v>7</v>
      </c>
      <c r="D42" s="41"/>
      <c r="E42" s="41"/>
      <c r="F42" s="3"/>
      <c r="G42" s="2">
        <f>Januar!G47-G43</f>
        <v>23.5</v>
      </c>
    </row>
    <row r="43" spans="1:9" ht="17" x14ac:dyDescent="0.2">
      <c r="C43" s="41" t="s">
        <v>10</v>
      </c>
      <c r="D43" s="41"/>
      <c r="E43" s="41"/>
      <c r="F43" s="3"/>
      <c r="G43" s="2">
        <f>COUNTIF(I7:I37,"Ferien")+(COUNTIF(I7:I37,"Ferienhalbtag")*0.5)</f>
        <v>0</v>
      </c>
    </row>
    <row r="44" spans="1:9" ht="17" x14ac:dyDescent="0.2">
      <c r="C44" s="8" t="s">
        <v>29</v>
      </c>
      <c r="D44" s="8"/>
      <c r="E44" s="8"/>
      <c r="F44" s="3"/>
      <c r="G44" s="2">
        <f>COUNTIF(I7:I37,"Krank")+(COUNTIF(I7:I37,"Krankhalbtag")*0.5)</f>
        <v>0</v>
      </c>
    </row>
    <row r="46" spans="1:9" ht="17" x14ac:dyDescent="0.2">
      <c r="C46" s="41" t="s">
        <v>35</v>
      </c>
      <c r="D46" s="41"/>
      <c r="E46" s="41"/>
      <c r="F46" s="3"/>
      <c r="G46" s="9">
        <f>Januar!G51+Februar!G41</f>
        <v>-13.460416666666667</v>
      </c>
    </row>
  </sheetData>
  <mergeCells count="10">
    <mergeCell ref="A1:C1"/>
    <mergeCell ref="C46:E46"/>
    <mergeCell ref="C39:F39"/>
    <mergeCell ref="F3:H3"/>
    <mergeCell ref="C43:E43"/>
    <mergeCell ref="C5:D5"/>
    <mergeCell ref="E5:F5"/>
    <mergeCell ref="G5:H5"/>
    <mergeCell ref="C40:F40"/>
    <mergeCell ref="C42:E42"/>
  </mergeCells>
  <phoneticPr fontId="2" type="noConversion"/>
  <conditionalFormatting sqref="B7:B37">
    <cfRule type="containsText" dxfId="43" priority="4" operator="containsText" text="Sonntag">
      <formula>NOT(ISERROR(SEARCH("Sonntag",B7)))</formula>
    </cfRule>
  </conditionalFormatting>
  <conditionalFormatting sqref="G41">
    <cfRule type="cellIs" dxfId="42" priority="6" operator="lessThan">
      <formula>0</formula>
    </cfRule>
  </conditionalFormatting>
  <conditionalFormatting sqref="G46">
    <cfRule type="cellIs" dxfId="41" priority="5" operator="lessThan">
      <formula>0</formula>
    </cfRule>
  </conditionalFormatting>
  <conditionalFormatting sqref="H7:H36">
    <cfRule type="cellIs" dxfId="40" priority="1" operator="equal">
      <formula>0</formula>
    </cfRule>
  </conditionalFormatting>
  <pageMargins left="0.75" right="0.75" top="1" bottom="1" header="0.5" footer="0.5"/>
  <pageSetup paperSize="9" scale="95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6"/>
  <sheetViews>
    <sheetView showGridLines="0" zoomScale="125" zoomScaleNormal="125" zoomScalePageLayoutView="125" workbookViewId="0">
      <selection activeCell="C7" sqref="C7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2.1640625" customWidth="1"/>
  </cols>
  <sheetData>
    <row r="1" spans="1:9" ht="24" x14ac:dyDescent="0.3">
      <c r="A1" s="43" t="s">
        <v>28</v>
      </c>
      <c r="B1" s="43"/>
      <c r="C1" s="43"/>
      <c r="D1" s="18" t="s">
        <v>31</v>
      </c>
      <c r="E1" s="20">
        <f>A7</f>
        <v>43890</v>
      </c>
      <c r="G1" s="15"/>
      <c r="H1" s="15"/>
      <c r="I1" s="15"/>
    </row>
    <row r="2" spans="1:9" ht="24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6" customHeight="1" x14ac:dyDescent="0.3">
      <c r="A3" s="7"/>
      <c r="B3" s="7"/>
      <c r="C3" s="7"/>
      <c r="D3" s="7"/>
      <c r="E3" s="7"/>
      <c r="F3" s="44" t="s">
        <v>42</v>
      </c>
      <c r="G3" s="44"/>
      <c r="H3" s="44"/>
      <c r="I3" s="11">
        <v>20</v>
      </c>
    </row>
    <row r="5" spans="1:9" x14ac:dyDescent="0.2">
      <c r="C5" s="50" t="s">
        <v>0</v>
      </c>
      <c r="D5" s="50"/>
      <c r="E5" s="50" t="s">
        <v>3</v>
      </c>
      <c r="F5" s="50"/>
      <c r="G5" s="45"/>
      <c r="H5" s="45"/>
      <c r="I5" s="35"/>
    </row>
    <row r="6" spans="1:9" x14ac:dyDescent="0.2">
      <c r="C6" s="51" t="s">
        <v>1</v>
      </c>
      <c r="D6" s="51" t="s">
        <v>2</v>
      </c>
      <c r="E6" s="51" t="s">
        <v>4</v>
      </c>
      <c r="F6" s="51" t="s">
        <v>2</v>
      </c>
      <c r="G6" s="51" t="s">
        <v>5</v>
      </c>
      <c r="H6" s="51" t="s">
        <v>6</v>
      </c>
      <c r="I6" s="51" t="s">
        <v>26</v>
      </c>
    </row>
    <row r="7" spans="1:9" x14ac:dyDescent="0.2">
      <c r="A7" s="14">
        <f>Februar!A35+1</f>
        <v>43890</v>
      </c>
      <c r="B7" s="6" t="str">
        <f>TEXT(A7,"tttt")</f>
        <v>Freitag</v>
      </c>
      <c r="C7" s="4"/>
      <c r="D7" s="4"/>
      <c r="E7" s="4"/>
      <c r="F7" s="4"/>
      <c r="G7" s="4"/>
      <c r="H7" s="4">
        <f>(D7-C7)+(F7-E7)-G7</f>
        <v>0</v>
      </c>
      <c r="I7" s="26"/>
    </row>
    <row r="8" spans="1:9" x14ac:dyDescent="0.2">
      <c r="A8" s="29">
        <f>A7+1</f>
        <v>43891</v>
      </c>
      <c r="B8" s="33" t="str">
        <f>TEXT(A8,"tttt")</f>
        <v>Samstag</v>
      </c>
      <c r="C8" s="34"/>
      <c r="D8" s="34"/>
      <c r="E8" s="34"/>
      <c r="F8" s="34"/>
      <c r="G8" s="34"/>
      <c r="H8" s="31">
        <f t="shared" ref="H8:H37" si="0">(D8-C8)+(F8-E8)-G8</f>
        <v>0</v>
      </c>
      <c r="I8" s="36"/>
    </row>
    <row r="9" spans="1:9" x14ac:dyDescent="0.2">
      <c r="A9" s="29">
        <f t="shared" ref="A9:A37" si="1">A8+1</f>
        <v>43892</v>
      </c>
      <c r="B9" s="33" t="str">
        <f t="shared" ref="B9:B37" si="2">TEXT(A9,"tttt")</f>
        <v>Sonntag</v>
      </c>
      <c r="C9" s="34"/>
      <c r="D9" s="34"/>
      <c r="E9" s="34"/>
      <c r="F9" s="34"/>
      <c r="G9" s="34"/>
      <c r="H9" s="31">
        <f t="shared" si="0"/>
        <v>0</v>
      </c>
      <c r="I9" s="36"/>
    </row>
    <row r="10" spans="1:9" x14ac:dyDescent="0.2">
      <c r="A10" s="14">
        <f t="shared" si="1"/>
        <v>43893</v>
      </c>
      <c r="B10" s="6" t="str">
        <f t="shared" si="2"/>
        <v>Montag</v>
      </c>
      <c r="C10" s="4"/>
      <c r="D10" s="4"/>
      <c r="E10" s="4"/>
      <c r="F10" s="4"/>
      <c r="G10" s="4"/>
      <c r="H10" s="4">
        <f t="shared" si="0"/>
        <v>0</v>
      </c>
      <c r="I10" s="26"/>
    </row>
    <row r="11" spans="1:9" x14ac:dyDescent="0.2">
      <c r="A11" s="14">
        <f t="shared" si="1"/>
        <v>43894</v>
      </c>
      <c r="B11" s="6" t="str">
        <f t="shared" si="2"/>
        <v>Dienstag</v>
      </c>
      <c r="C11" s="4"/>
      <c r="D11" s="4"/>
      <c r="E11" s="4"/>
      <c r="F11" s="4"/>
      <c r="G11" s="4"/>
      <c r="H11" s="4">
        <f t="shared" si="0"/>
        <v>0</v>
      </c>
      <c r="I11" s="26"/>
    </row>
    <row r="12" spans="1:9" x14ac:dyDescent="0.2">
      <c r="A12" s="14">
        <f t="shared" si="1"/>
        <v>43895</v>
      </c>
      <c r="B12" s="6" t="str">
        <f t="shared" si="2"/>
        <v>Mittwoch</v>
      </c>
      <c r="C12" s="4"/>
      <c r="D12" s="4"/>
      <c r="E12" s="4"/>
      <c r="F12" s="4"/>
      <c r="G12" s="4"/>
      <c r="H12" s="4">
        <f t="shared" si="0"/>
        <v>0</v>
      </c>
      <c r="I12" s="26"/>
    </row>
    <row r="13" spans="1:9" x14ac:dyDescent="0.2">
      <c r="A13" s="14">
        <f t="shared" si="1"/>
        <v>43896</v>
      </c>
      <c r="B13" s="6" t="str">
        <f t="shared" si="2"/>
        <v>Donnerstag</v>
      </c>
      <c r="C13" s="4"/>
      <c r="D13" s="4"/>
      <c r="E13" s="4"/>
      <c r="F13" s="4"/>
      <c r="G13" s="4"/>
      <c r="H13" s="4">
        <f t="shared" si="0"/>
        <v>0</v>
      </c>
      <c r="I13" s="26"/>
    </row>
    <row r="14" spans="1:9" x14ac:dyDescent="0.2">
      <c r="A14" s="14">
        <f t="shared" si="1"/>
        <v>43897</v>
      </c>
      <c r="B14" s="6" t="str">
        <f t="shared" si="2"/>
        <v>Freitag</v>
      </c>
      <c r="C14" s="5"/>
      <c r="D14" s="5"/>
      <c r="E14" s="5"/>
      <c r="F14" s="5"/>
      <c r="G14" s="5"/>
      <c r="H14" s="4">
        <f t="shared" si="0"/>
        <v>0</v>
      </c>
      <c r="I14" s="26"/>
    </row>
    <row r="15" spans="1:9" x14ac:dyDescent="0.2">
      <c r="A15" s="29">
        <f t="shared" si="1"/>
        <v>43898</v>
      </c>
      <c r="B15" s="33" t="str">
        <f t="shared" si="2"/>
        <v>Samstag</v>
      </c>
      <c r="C15" s="34"/>
      <c r="D15" s="34"/>
      <c r="E15" s="34"/>
      <c r="F15" s="34"/>
      <c r="G15" s="34"/>
      <c r="H15" s="31">
        <f t="shared" si="0"/>
        <v>0</v>
      </c>
      <c r="I15" s="36"/>
    </row>
    <row r="16" spans="1:9" x14ac:dyDescent="0.2">
      <c r="A16" s="29">
        <f t="shared" si="1"/>
        <v>43899</v>
      </c>
      <c r="B16" s="33" t="str">
        <f t="shared" si="2"/>
        <v>Sonntag</v>
      </c>
      <c r="C16" s="34"/>
      <c r="D16" s="34"/>
      <c r="E16" s="34"/>
      <c r="F16" s="34"/>
      <c r="G16" s="34"/>
      <c r="H16" s="31">
        <f t="shared" si="0"/>
        <v>0</v>
      </c>
      <c r="I16" s="36"/>
    </row>
    <row r="17" spans="1:9" x14ac:dyDescent="0.2">
      <c r="A17" s="14">
        <f t="shared" si="1"/>
        <v>43900</v>
      </c>
      <c r="B17" s="6" t="str">
        <f t="shared" si="2"/>
        <v>Montag</v>
      </c>
      <c r="C17" s="5"/>
      <c r="D17" s="5"/>
      <c r="E17" s="5"/>
      <c r="F17" s="5"/>
      <c r="G17" s="5"/>
      <c r="H17" s="4">
        <f t="shared" si="0"/>
        <v>0</v>
      </c>
      <c r="I17" s="26"/>
    </row>
    <row r="18" spans="1:9" x14ac:dyDescent="0.2">
      <c r="A18" s="14">
        <f t="shared" si="1"/>
        <v>43901</v>
      </c>
      <c r="B18" s="6" t="str">
        <f t="shared" si="2"/>
        <v>Dienstag</v>
      </c>
      <c r="C18" s="5"/>
      <c r="D18" s="5"/>
      <c r="E18" s="5"/>
      <c r="F18" s="5"/>
      <c r="G18" s="5"/>
      <c r="H18" s="4">
        <f t="shared" si="0"/>
        <v>0</v>
      </c>
      <c r="I18" s="26"/>
    </row>
    <row r="19" spans="1:9" x14ac:dyDescent="0.2">
      <c r="A19" s="14">
        <f t="shared" si="1"/>
        <v>43902</v>
      </c>
      <c r="B19" s="6" t="str">
        <f t="shared" si="2"/>
        <v>Mittwoch</v>
      </c>
      <c r="C19" s="5"/>
      <c r="D19" s="5"/>
      <c r="E19" s="5"/>
      <c r="F19" s="5"/>
      <c r="G19" s="5"/>
      <c r="H19" s="4">
        <f t="shared" si="0"/>
        <v>0</v>
      </c>
      <c r="I19" s="26"/>
    </row>
    <row r="20" spans="1:9" x14ac:dyDescent="0.2">
      <c r="A20" s="14">
        <f t="shared" si="1"/>
        <v>43903</v>
      </c>
      <c r="B20" s="6" t="str">
        <f t="shared" si="2"/>
        <v>Donnerstag</v>
      </c>
      <c r="C20" s="5"/>
      <c r="D20" s="5"/>
      <c r="E20" s="5"/>
      <c r="F20" s="5"/>
      <c r="G20" s="5"/>
      <c r="H20" s="4">
        <f t="shared" si="0"/>
        <v>0</v>
      </c>
      <c r="I20" s="26"/>
    </row>
    <row r="21" spans="1:9" x14ac:dyDescent="0.2">
      <c r="A21" s="14">
        <f t="shared" si="1"/>
        <v>43904</v>
      </c>
      <c r="B21" s="6" t="str">
        <f t="shared" si="2"/>
        <v>Freitag</v>
      </c>
      <c r="C21" s="5"/>
      <c r="D21" s="5"/>
      <c r="E21" s="5"/>
      <c r="F21" s="5"/>
      <c r="G21" s="5"/>
      <c r="H21" s="4">
        <f t="shared" si="0"/>
        <v>0</v>
      </c>
      <c r="I21" s="26"/>
    </row>
    <row r="22" spans="1:9" x14ac:dyDescent="0.2">
      <c r="A22" s="29">
        <f t="shared" si="1"/>
        <v>43905</v>
      </c>
      <c r="B22" s="33" t="str">
        <f t="shared" si="2"/>
        <v>Samstag</v>
      </c>
      <c r="C22" s="34"/>
      <c r="D22" s="34"/>
      <c r="E22" s="34"/>
      <c r="F22" s="34"/>
      <c r="G22" s="34"/>
      <c r="H22" s="31">
        <f t="shared" si="0"/>
        <v>0</v>
      </c>
      <c r="I22" s="36"/>
    </row>
    <row r="23" spans="1:9" x14ac:dyDescent="0.2">
      <c r="A23" s="29">
        <f t="shared" si="1"/>
        <v>43906</v>
      </c>
      <c r="B23" s="33" t="str">
        <f t="shared" si="2"/>
        <v>Sonntag</v>
      </c>
      <c r="C23" s="34"/>
      <c r="D23" s="34"/>
      <c r="E23" s="34"/>
      <c r="F23" s="34"/>
      <c r="G23" s="34"/>
      <c r="H23" s="31">
        <f t="shared" si="0"/>
        <v>0</v>
      </c>
      <c r="I23" s="36"/>
    </row>
    <row r="24" spans="1:9" x14ac:dyDescent="0.2">
      <c r="A24" s="14">
        <f t="shared" si="1"/>
        <v>43907</v>
      </c>
      <c r="B24" s="6" t="str">
        <f t="shared" si="2"/>
        <v>Montag</v>
      </c>
      <c r="C24" s="5"/>
      <c r="D24" s="5"/>
      <c r="E24" s="5"/>
      <c r="F24" s="5"/>
      <c r="G24" s="5"/>
      <c r="H24" s="4">
        <f t="shared" si="0"/>
        <v>0</v>
      </c>
      <c r="I24" s="26"/>
    </row>
    <row r="25" spans="1:9" x14ac:dyDescent="0.2">
      <c r="A25" s="14">
        <f t="shared" si="1"/>
        <v>43908</v>
      </c>
      <c r="B25" s="6" t="str">
        <f t="shared" si="2"/>
        <v>Dienstag</v>
      </c>
      <c r="C25" s="5"/>
      <c r="D25" s="5"/>
      <c r="E25" s="5"/>
      <c r="F25" s="5"/>
      <c r="G25" s="5"/>
      <c r="H25" s="4">
        <f t="shared" si="0"/>
        <v>0</v>
      </c>
      <c r="I25" s="26"/>
    </row>
    <row r="26" spans="1:9" x14ac:dyDescent="0.2">
      <c r="A26" s="14">
        <f t="shared" si="1"/>
        <v>43909</v>
      </c>
      <c r="B26" s="6" t="str">
        <f t="shared" si="2"/>
        <v>Mittwoch</v>
      </c>
      <c r="C26" s="5"/>
      <c r="D26" s="5"/>
      <c r="E26" s="5"/>
      <c r="F26" s="5"/>
      <c r="G26" s="5"/>
      <c r="H26" s="4">
        <f t="shared" si="0"/>
        <v>0</v>
      </c>
      <c r="I26" s="26"/>
    </row>
    <row r="27" spans="1:9" x14ac:dyDescent="0.2">
      <c r="A27" s="14">
        <f t="shared" si="1"/>
        <v>43910</v>
      </c>
      <c r="B27" s="6" t="str">
        <f t="shared" si="2"/>
        <v>Donnerstag</v>
      </c>
      <c r="C27" s="5"/>
      <c r="D27" s="5"/>
      <c r="E27" s="5"/>
      <c r="F27" s="5"/>
      <c r="G27" s="5"/>
      <c r="H27" s="4">
        <f t="shared" si="0"/>
        <v>0</v>
      </c>
      <c r="I27" s="26"/>
    </row>
    <row r="28" spans="1:9" x14ac:dyDescent="0.2">
      <c r="A28" s="14">
        <f t="shared" si="1"/>
        <v>43911</v>
      </c>
      <c r="B28" s="6" t="str">
        <f t="shared" si="2"/>
        <v>Freitag</v>
      </c>
      <c r="C28" s="5"/>
      <c r="D28" s="5"/>
      <c r="E28" s="5"/>
      <c r="F28" s="5"/>
      <c r="G28" s="5"/>
      <c r="H28" s="4">
        <f t="shared" si="0"/>
        <v>0</v>
      </c>
      <c r="I28" s="26"/>
    </row>
    <row r="29" spans="1:9" x14ac:dyDescent="0.2">
      <c r="A29" s="29">
        <f t="shared" si="1"/>
        <v>43912</v>
      </c>
      <c r="B29" s="33" t="str">
        <f t="shared" si="2"/>
        <v>Samstag</v>
      </c>
      <c r="C29" s="34"/>
      <c r="D29" s="34"/>
      <c r="E29" s="34"/>
      <c r="F29" s="34"/>
      <c r="G29" s="34"/>
      <c r="H29" s="31">
        <f t="shared" si="0"/>
        <v>0</v>
      </c>
      <c r="I29" s="36"/>
    </row>
    <row r="30" spans="1:9" x14ac:dyDescent="0.2">
      <c r="A30" s="29">
        <f t="shared" si="1"/>
        <v>43913</v>
      </c>
      <c r="B30" s="33" t="str">
        <f t="shared" si="2"/>
        <v>Sonntag</v>
      </c>
      <c r="C30" s="34"/>
      <c r="D30" s="34"/>
      <c r="E30" s="34"/>
      <c r="F30" s="34"/>
      <c r="G30" s="34"/>
      <c r="H30" s="31">
        <f t="shared" si="0"/>
        <v>0</v>
      </c>
      <c r="I30" s="36"/>
    </row>
    <row r="31" spans="1:9" x14ac:dyDescent="0.2">
      <c r="A31" s="14">
        <f t="shared" si="1"/>
        <v>43914</v>
      </c>
      <c r="B31" s="6" t="str">
        <f t="shared" si="2"/>
        <v>Montag</v>
      </c>
      <c r="C31" s="5"/>
      <c r="D31" s="5"/>
      <c r="E31" s="5"/>
      <c r="F31" s="5"/>
      <c r="G31" s="5"/>
      <c r="H31" s="4">
        <f t="shared" si="0"/>
        <v>0</v>
      </c>
      <c r="I31" s="26"/>
    </row>
    <row r="32" spans="1:9" x14ac:dyDescent="0.2">
      <c r="A32" s="14">
        <f t="shared" si="1"/>
        <v>43915</v>
      </c>
      <c r="B32" s="6" t="str">
        <f t="shared" si="2"/>
        <v>Dienstag</v>
      </c>
      <c r="C32" s="4"/>
      <c r="D32" s="4"/>
      <c r="E32" s="5"/>
      <c r="F32" s="5"/>
      <c r="G32" s="5"/>
      <c r="H32" s="4">
        <f t="shared" si="0"/>
        <v>0</v>
      </c>
      <c r="I32" s="26"/>
    </row>
    <row r="33" spans="1:9" x14ac:dyDescent="0.2">
      <c r="A33" s="14">
        <f t="shared" si="1"/>
        <v>43916</v>
      </c>
      <c r="B33" s="6" t="str">
        <f t="shared" si="2"/>
        <v>Mittwoch</v>
      </c>
      <c r="C33" s="4"/>
      <c r="D33" s="4"/>
      <c r="E33" s="5"/>
      <c r="F33" s="5"/>
      <c r="G33" s="5"/>
      <c r="H33" s="4">
        <f t="shared" si="0"/>
        <v>0</v>
      </c>
      <c r="I33" s="26"/>
    </row>
    <row r="34" spans="1:9" x14ac:dyDescent="0.2">
      <c r="A34" s="14">
        <f t="shared" si="1"/>
        <v>43917</v>
      </c>
      <c r="B34" s="6" t="str">
        <f t="shared" si="2"/>
        <v>Donnerstag</v>
      </c>
      <c r="C34" s="4"/>
      <c r="D34" s="4"/>
      <c r="E34" s="5"/>
      <c r="F34" s="5"/>
      <c r="G34" s="5"/>
      <c r="H34" s="4">
        <f t="shared" si="0"/>
        <v>0</v>
      </c>
      <c r="I34" s="26"/>
    </row>
    <row r="35" spans="1:9" x14ac:dyDescent="0.2">
      <c r="A35" s="14">
        <f t="shared" si="1"/>
        <v>43918</v>
      </c>
      <c r="B35" s="23" t="str">
        <f t="shared" si="2"/>
        <v>Freitag</v>
      </c>
      <c r="C35" s="5"/>
      <c r="D35" s="5"/>
      <c r="E35" s="5"/>
      <c r="F35" s="5"/>
      <c r="G35" s="5"/>
      <c r="H35" s="4">
        <f t="shared" si="0"/>
        <v>0</v>
      </c>
      <c r="I35" s="26"/>
    </row>
    <row r="36" spans="1:9" x14ac:dyDescent="0.2">
      <c r="A36" s="29">
        <f t="shared" si="1"/>
        <v>43919</v>
      </c>
      <c r="B36" s="33" t="str">
        <f t="shared" si="2"/>
        <v>Samstag</v>
      </c>
      <c r="C36" s="34"/>
      <c r="D36" s="34"/>
      <c r="E36" s="34"/>
      <c r="F36" s="34"/>
      <c r="G36" s="34"/>
      <c r="H36" s="31">
        <f t="shared" si="0"/>
        <v>0</v>
      </c>
      <c r="I36" s="36"/>
    </row>
    <row r="37" spans="1:9" x14ac:dyDescent="0.2">
      <c r="A37" s="29">
        <f t="shared" si="1"/>
        <v>43920</v>
      </c>
      <c r="B37" s="33" t="str">
        <f t="shared" si="2"/>
        <v>Sonntag</v>
      </c>
      <c r="C37" s="34"/>
      <c r="D37" s="34"/>
      <c r="E37" s="34"/>
      <c r="F37" s="34"/>
      <c r="G37" s="34"/>
      <c r="H37" s="31">
        <f t="shared" si="0"/>
        <v>0</v>
      </c>
      <c r="I37" s="36"/>
    </row>
    <row r="38" spans="1:9" x14ac:dyDescent="0.2">
      <c r="I38" s="27"/>
    </row>
    <row r="39" spans="1:9" ht="17" x14ac:dyDescent="0.2">
      <c r="C39" s="41" t="s">
        <v>19</v>
      </c>
      <c r="D39" s="41"/>
      <c r="E39" s="41"/>
      <c r="F39" s="41"/>
      <c r="G39" s="10">
        <f>I3*Januar!I4</f>
        <v>7</v>
      </c>
      <c r="I39" s="27"/>
    </row>
    <row r="40" spans="1:9" ht="17" x14ac:dyDescent="0.2">
      <c r="C40" s="41" t="s">
        <v>32</v>
      </c>
      <c r="D40" s="41"/>
      <c r="E40" s="41"/>
      <c r="F40" s="41"/>
      <c r="G40" s="1">
        <f>SUM(H7:H37)</f>
        <v>0</v>
      </c>
    </row>
    <row r="41" spans="1:9" ht="17" x14ac:dyDescent="0.2">
      <c r="C41" s="8" t="s">
        <v>20</v>
      </c>
      <c r="D41" s="8"/>
      <c r="E41" s="8"/>
      <c r="F41" s="8"/>
      <c r="G41" s="9">
        <f>(G40-G39)+(G43*Januar!I4)+(G44*Januar!I4)</f>
        <v>-7</v>
      </c>
    </row>
    <row r="42" spans="1:9" ht="17" x14ac:dyDescent="0.2">
      <c r="C42" s="41" t="s">
        <v>7</v>
      </c>
      <c r="D42" s="41"/>
      <c r="E42" s="41"/>
      <c r="F42" s="3"/>
      <c r="G42" s="2">
        <f>Februar!G42-G43</f>
        <v>23.5</v>
      </c>
    </row>
    <row r="43" spans="1:9" ht="17" x14ac:dyDescent="0.2">
      <c r="C43" s="41" t="s">
        <v>11</v>
      </c>
      <c r="D43" s="41"/>
      <c r="E43" s="41"/>
      <c r="F43" s="3"/>
      <c r="G43" s="2">
        <f>COUNTIF(I7:I37,"Ferien")+(COUNTIF(I7:I37,"Ferienhalbtag")*0.5)</f>
        <v>0</v>
      </c>
    </row>
    <row r="44" spans="1:9" ht="17" x14ac:dyDescent="0.2">
      <c r="C44" s="8" t="s">
        <v>33</v>
      </c>
      <c r="D44" s="8"/>
      <c r="E44" s="8"/>
      <c r="F44" s="3"/>
      <c r="G44" s="2">
        <f>COUNTIF(I7:I37,"Krank")+(COUNTIF(I7:I37,"Krankhalbtag")*0.5)</f>
        <v>0</v>
      </c>
    </row>
    <row r="46" spans="1:9" ht="17" x14ac:dyDescent="0.2">
      <c r="C46" s="41" t="s">
        <v>34</v>
      </c>
      <c r="D46" s="41"/>
      <c r="E46" s="41"/>
      <c r="F46" s="3"/>
      <c r="G46" s="9">
        <f>Februar!G46+März!G41</f>
        <v>-20.460416666666667</v>
      </c>
    </row>
  </sheetData>
  <mergeCells count="10">
    <mergeCell ref="C40:F40"/>
    <mergeCell ref="C42:E42"/>
    <mergeCell ref="C43:E43"/>
    <mergeCell ref="C46:E46"/>
    <mergeCell ref="A1:C1"/>
    <mergeCell ref="F3:H3"/>
    <mergeCell ref="C5:D5"/>
    <mergeCell ref="E5:F5"/>
    <mergeCell ref="G5:H5"/>
    <mergeCell ref="C39:F39"/>
  </mergeCells>
  <conditionalFormatting sqref="B7:B37">
    <cfRule type="containsText" dxfId="39" priority="3" operator="containsText" text="Sonntag">
      <formula>NOT(ISERROR(SEARCH("Sonntag",B7)))</formula>
    </cfRule>
  </conditionalFormatting>
  <conditionalFormatting sqref="G41">
    <cfRule type="cellIs" dxfId="38" priority="5" operator="lessThan">
      <formula>0</formula>
    </cfRule>
  </conditionalFormatting>
  <conditionalFormatting sqref="G46">
    <cfRule type="cellIs" dxfId="37" priority="4" operator="lessThan">
      <formula>0</formula>
    </cfRule>
  </conditionalFormatting>
  <conditionalFormatting sqref="H7:H37">
    <cfRule type="cellIs" dxfId="36" priority="1" operator="equal">
      <formula>0</formula>
    </cfRule>
  </conditionalFormatting>
  <pageMargins left="0.75" right="0.75" top="1" bottom="1" header="0.5" footer="0.5"/>
  <pageSetup paperSize="9" scale="95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6"/>
  <sheetViews>
    <sheetView showGridLines="0" zoomScale="125" zoomScaleNormal="125" zoomScalePageLayoutView="125" workbookViewId="0">
      <selection activeCell="C7" sqref="C7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2.1640625" customWidth="1"/>
  </cols>
  <sheetData>
    <row r="1" spans="1:9" ht="24" x14ac:dyDescent="0.3">
      <c r="A1" s="43" t="s">
        <v>28</v>
      </c>
      <c r="B1" s="43"/>
      <c r="C1" s="43"/>
      <c r="D1" s="18" t="s">
        <v>37</v>
      </c>
      <c r="E1" s="20">
        <f>A7</f>
        <v>43921</v>
      </c>
      <c r="G1" s="15"/>
      <c r="H1" s="15"/>
      <c r="I1" s="15"/>
    </row>
    <row r="2" spans="1:9" ht="24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6" customHeight="1" x14ac:dyDescent="0.3">
      <c r="A3" s="7"/>
      <c r="B3" s="7"/>
      <c r="C3" s="7"/>
      <c r="D3" s="7"/>
      <c r="E3" s="7"/>
      <c r="F3" s="44" t="s">
        <v>43</v>
      </c>
      <c r="G3" s="44"/>
      <c r="H3" s="44"/>
      <c r="I3" s="11">
        <v>21</v>
      </c>
    </row>
    <row r="5" spans="1:9" x14ac:dyDescent="0.2">
      <c r="C5" s="50" t="s">
        <v>0</v>
      </c>
      <c r="D5" s="50"/>
      <c r="E5" s="50" t="s">
        <v>3</v>
      </c>
      <c r="F5" s="50"/>
      <c r="G5" s="45"/>
      <c r="H5" s="45"/>
      <c r="I5" s="35"/>
    </row>
    <row r="6" spans="1:9" x14ac:dyDescent="0.2">
      <c r="C6" s="51" t="s">
        <v>1</v>
      </c>
      <c r="D6" s="51" t="s">
        <v>2</v>
      </c>
      <c r="E6" s="51" t="s">
        <v>4</v>
      </c>
      <c r="F6" s="51" t="s">
        <v>2</v>
      </c>
      <c r="G6" s="51" t="s">
        <v>5</v>
      </c>
      <c r="H6" s="51" t="s">
        <v>6</v>
      </c>
      <c r="I6" s="51" t="s">
        <v>26</v>
      </c>
    </row>
    <row r="7" spans="1:9" x14ac:dyDescent="0.2">
      <c r="A7" s="14">
        <f>März!A37+1</f>
        <v>43921</v>
      </c>
      <c r="B7" s="23" t="str">
        <f>TEXT(A7,"tttt")</f>
        <v>Montag</v>
      </c>
      <c r="C7" s="4"/>
      <c r="D7" s="4"/>
      <c r="E7" s="4"/>
      <c r="F7" s="4"/>
      <c r="G7" s="4"/>
      <c r="H7" s="4">
        <f>(D7-C7)+(F7-E7)-G7</f>
        <v>0</v>
      </c>
      <c r="I7" s="26"/>
    </row>
    <row r="8" spans="1:9" x14ac:dyDescent="0.2">
      <c r="A8" s="14">
        <f>A7+1</f>
        <v>43922</v>
      </c>
      <c r="B8" s="28" t="str">
        <f>TEXT(A8,"tttt")</f>
        <v>Dienstag</v>
      </c>
      <c r="C8" s="5"/>
      <c r="D8" s="5"/>
      <c r="E8" s="5"/>
      <c r="F8" s="5"/>
      <c r="G8" s="5"/>
      <c r="H8" s="4">
        <f t="shared" ref="H8:H36" si="0">(D8-C8)+(F8-E8)-G8</f>
        <v>0</v>
      </c>
      <c r="I8" s="26"/>
    </row>
    <row r="9" spans="1:9" x14ac:dyDescent="0.2">
      <c r="A9" s="14">
        <f t="shared" ref="A9:A36" si="1">A8+1</f>
        <v>43923</v>
      </c>
      <c r="B9" s="6" t="str">
        <f t="shared" ref="B9:B36" si="2">TEXT(A9,"tttt")</f>
        <v>Mittwoch</v>
      </c>
      <c r="C9" s="5"/>
      <c r="D9" s="5"/>
      <c r="E9" s="5"/>
      <c r="F9" s="5"/>
      <c r="G9" s="5"/>
      <c r="H9" s="4">
        <f t="shared" si="0"/>
        <v>0</v>
      </c>
      <c r="I9" s="26"/>
    </row>
    <row r="10" spans="1:9" x14ac:dyDescent="0.2">
      <c r="A10" s="14">
        <f t="shared" si="1"/>
        <v>43924</v>
      </c>
      <c r="B10" s="6" t="str">
        <f t="shared" si="2"/>
        <v>Donnerstag</v>
      </c>
      <c r="C10" s="4"/>
      <c r="D10" s="4"/>
      <c r="E10" s="4"/>
      <c r="F10" s="4"/>
      <c r="G10" s="4"/>
      <c r="H10" s="4">
        <f t="shared" si="0"/>
        <v>0</v>
      </c>
      <c r="I10" s="26"/>
    </row>
    <row r="11" spans="1:9" x14ac:dyDescent="0.2">
      <c r="A11" s="14">
        <f t="shared" si="1"/>
        <v>43925</v>
      </c>
      <c r="B11" s="28" t="str">
        <f t="shared" si="2"/>
        <v>Freitag</v>
      </c>
      <c r="C11" s="4"/>
      <c r="D11" s="4"/>
      <c r="E11" s="4"/>
      <c r="F11" s="4"/>
      <c r="G11" s="4"/>
      <c r="H11" s="4">
        <f t="shared" si="0"/>
        <v>0</v>
      </c>
      <c r="I11" s="26"/>
    </row>
    <row r="12" spans="1:9" x14ac:dyDescent="0.2">
      <c r="A12" s="29">
        <f t="shared" si="1"/>
        <v>43926</v>
      </c>
      <c r="B12" s="33" t="str">
        <f t="shared" si="2"/>
        <v>Samstag</v>
      </c>
      <c r="C12" s="31"/>
      <c r="D12" s="31"/>
      <c r="E12" s="31"/>
      <c r="F12" s="31"/>
      <c r="G12" s="31"/>
      <c r="H12" s="31">
        <f t="shared" si="0"/>
        <v>0</v>
      </c>
      <c r="I12" s="36"/>
    </row>
    <row r="13" spans="1:9" x14ac:dyDescent="0.2">
      <c r="A13" s="29">
        <f t="shared" si="1"/>
        <v>43927</v>
      </c>
      <c r="B13" s="30" t="str">
        <f t="shared" si="2"/>
        <v>Sonntag</v>
      </c>
      <c r="C13" s="31"/>
      <c r="D13" s="31"/>
      <c r="E13" s="31"/>
      <c r="F13" s="31"/>
      <c r="G13" s="31"/>
      <c r="H13" s="31">
        <f t="shared" si="0"/>
        <v>0</v>
      </c>
      <c r="I13" s="36"/>
    </row>
    <row r="14" spans="1:9" x14ac:dyDescent="0.2">
      <c r="A14" s="14">
        <f t="shared" si="1"/>
        <v>43928</v>
      </c>
      <c r="B14" s="6" t="str">
        <f t="shared" si="2"/>
        <v>Montag</v>
      </c>
      <c r="C14" s="5"/>
      <c r="D14" s="5"/>
      <c r="E14" s="5"/>
      <c r="F14" s="5"/>
      <c r="G14" s="5"/>
      <c r="H14" s="4">
        <f t="shared" si="0"/>
        <v>0</v>
      </c>
      <c r="I14" s="26"/>
    </row>
    <row r="15" spans="1:9" x14ac:dyDescent="0.2">
      <c r="A15" s="14">
        <f t="shared" si="1"/>
        <v>43929</v>
      </c>
      <c r="B15" s="6" t="str">
        <f t="shared" si="2"/>
        <v>Dienstag</v>
      </c>
      <c r="C15" s="5"/>
      <c r="D15" s="5"/>
      <c r="E15" s="5"/>
      <c r="F15" s="5"/>
      <c r="G15" s="5"/>
      <c r="H15" s="4">
        <f t="shared" si="0"/>
        <v>0</v>
      </c>
      <c r="I15" s="26"/>
    </row>
    <row r="16" spans="1:9" x14ac:dyDescent="0.2">
      <c r="A16" s="14">
        <f t="shared" si="1"/>
        <v>43930</v>
      </c>
      <c r="B16" s="28" t="str">
        <f t="shared" si="2"/>
        <v>Mittwoch</v>
      </c>
      <c r="C16" s="5"/>
      <c r="D16" s="5"/>
      <c r="E16" s="5"/>
      <c r="F16" s="5"/>
      <c r="G16" s="5"/>
      <c r="H16" s="4">
        <f t="shared" si="0"/>
        <v>0</v>
      </c>
      <c r="I16" s="26"/>
    </row>
    <row r="17" spans="1:9" x14ac:dyDescent="0.2">
      <c r="A17" s="14">
        <f t="shared" si="1"/>
        <v>43931</v>
      </c>
      <c r="B17" s="6" t="str">
        <f t="shared" si="2"/>
        <v>Donnerstag</v>
      </c>
      <c r="C17" s="5"/>
      <c r="D17" s="5"/>
      <c r="E17" s="5"/>
      <c r="F17" s="5"/>
      <c r="G17" s="5"/>
      <c r="H17" s="4">
        <f t="shared" si="0"/>
        <v>0</v>
      </c>
      <c r="I17" s="26"/>
    </row>
    <row r="18" spans="1:9" x14ac:dyDescent="0.2">
      <c r="A18" s="14">
        <f t="shared" si="1"/>
        <v>43932</v>
      </c>
      <c r="B18" s="6" t="str">
        <f t="shared" si="2"/>
        <v>Freitag</v>
      </c>
      <c r="C18" s="5"/>
      <c r="D18" s="5"/>
      <c r="E18" s="5"/>
      <c r="F18" s="5"/>
      <c r="G18" s="5"/>
      <c r="H18" s="4">
        <f t="shared" si="0"/>
        <v>0</v>
      </c>
      <c r="I18" s="26"/>
    </row>
    <row r="19" spans="1:9" x14ac:dyDescent="0.2">
      <c r="A19" s="29">
        <f t="shared" si="1"/>
        <v>43933</v>
      </c>
      <c r="B19" s="33" t="str">
        <f t="shared" si="2"/>
        <v>Samstag</v>
      </c>
      <c r="C19" s="34"/>
      <c r="D19" s="34"/>
      <c r="E19" s="34"/>
      <c r="F19" s="34"/>
      <c r="G19" s="34"/>
      <c r="H19" s="31">
        <f t="shared" si="0"/>
        <v>0</v>
      </c>
      <c r="I19" s="36"/>
    </row>
    <row r="20" spans="1:9" x14ac:dyDescent="0.2">
      <c r="A20" s="29">
        <f t="shared" si="1"/>
        <v>43934</v>
      </c>
      <c r="B20" s="33" t="str">
        <f t="shared" si="2"/>
        <v>Sonntag</v>
      </c>
      <c r="C20" s="34"/>
      <c r="D20" s="34"/>
      <c r="E20" s="34"/>
      <c r="F20" s="34"/>
      <c r="G20" s="34"/>
      <c r="H20" s="31">
        <f t="shared" si="0"/>
        <v>0</v>
      </c>
      <c r="I20" s="36"/>
    </row>
    <row r="21" spans="1:9" x14ac:dyDescent="0.2">
      <c r="A21" s="14">
        <f t="shared" si="1"/>
        <v>43935</v>
      </c>
      <c r="B21" s="6" t="str">
        <f t="shared" si="2"/>
        <v>Montag</v>
      </c>
      <c r="C21" s="5"/>
      <c r="D21" s="5"/>
      <c r="E21" s="5"/>
      <c r="F21" s="5"/>
      <c r="G21" s="5"/>
      <c r="H21" s="4">
        <f t="shared" si="0"/>
        <v>0</v>
      </c>
      <c r="I21" s="26"/>
    </row>
    <row r="22" spans="1:9" x14ac:dyDescent="0.2">
      <c r="A22" s="14">
        <f t="shared" si="1"/>
        <v>43936</v>
      </c>
      <c r="B22" s="6" t="str">
        <f t="shared" si="2"/>
        <v>Dienstag</v>
      </c>
      <c r="C22" s="5"/>
      <c r="D22" s="5"/>
      <c r="E22" s="5"/>
      <c r="F22" s="5"/>
      <c r="G22" s="5"/>
      <c r="H22" s="4">
        <f t="shared" si="0"/>
        <v>0</v>
      </c>
      <c r="I22" s="26"/>
    </row>
    <row r="23" spans="1:9" x14ac:dyDescent="0.2">
      <c r="A23" s="14">
        <f t="shared" si="1"/>
        <v>43937</v>
      </c>
      <c r="B23" s="6" t="str">
        <f t="shared" si="2"/>
        <v>Mittwoch</v>
      </c>
      <c r="C23" s="5"/>
      <c r="D23" s="5"/>
      <c r="E23" s="5"/>
      <c r="F23" s="5"/>
      <c r="G23" s="5"/>
      <c r="H23" s="4">
        <f t="shared" si="0"/>
        <v>0</v>
      </c>
      <c r="I23" s="26"/>
    </row>
    <row r="24" spans="1:9" x14ac:dyDescent="0.2">
      <c r="A24" s="14">
        <f t="shared" si="1"/>
        <v>43938</v>
      </c>
      <c r="B24" s="28" t="str">
        <f t="shared" si="2"/>
        <v>Donnerstag</v>
      </c>
      <c r="C24" s="5"/>
      <c r="D24" s="5"/>
      <c r="E24" s="5"/>
      <c r="F24" s="5"/>
      <c r="G24" s="5"/>
      <c r="H24" s="4">
        <f t="shared" si="0"/>
        <v>0</v>
      </c>
      <c r="I24" s="26"/>
    </row>
    <row r="25" spans="1:9" x14ac:dyDescent="0.2">
      <c r="A25" s="14">
        <f t="shared" si="1"/>
        <v>43939</v>
      </c>
      <c r="B25" s="28" t="str">
        <f t="shared" si="2"/>
        <v>Freitag</v>
      </c>
      <c r="C25" s="5"/>
      <c r="D25" s="5"/>
      <c r="E25" s="5"/>
      <c r="F25" s="5"/>
      <c r="G25" s="5"/>
      <c r="H25" s="4">
        <f t="shared" si="0"/>
        <v>0</v>
      </c>
      <c r="I25" s="26"/>
    </row>
    <row r="26" spans="1:9" x14ac:dyDescent="0.2">
      <c r="A26" s="29">
        <f t="shared" si="1"/>
        <v>43940</v>
      </c>
      <c r="B26" s="33" t="str">
        <f t="shared" si="2"/>
        <v>Samstag</v>
      </c>
      <c r="C26" s="34"/>
      <c r="D26" s="34"/>
      <c r="E26" s="34"/>
      <c r="F26" s="34"/>
      <c r="G26" s="34"/>
      <c r="H26" s="31">
        <f t="shared" si="0"/>
        <v>0</v>
      </c>
      <c r="I26" s="36"/>
    </row>
    <row r="27" spans="1:9" x14ac:dyDescent="0.2">
      <c r="A27" s="29">
        <f t="shared" si="1"/>
        <v>43941</v>
      </c>
      <c r="B27" s="33" t="str">
        <f t="shared" si="2"/>
        <v>Sonntag</v>
      </c>
      <c r="C27" s="34"/>
      <c r="D27" s="34"/>
      <c r="E27" s="34"/>
      <c r="F27" s="34"/>
      <c r="G27" s="34"/>
      <c r="H27" s="31">
        <f t="shared" si="0"/>
        <v>0</v>
      </c>
      <c r="I27" s="36"/>
    </row>
    <row r="28" spans="1:9" x14ac:dyDescent="0.2">
      <c r="A28" s="14">
        <f t="shared" si="1"/>
        <v>43942</v>
      </c>
      <c r="B28" s="28" t="str">
        <f t="shared" si="2"/>
        <v>Montag</v>
      </c>
      <c r="C28" s="5"/>
      <c r="D28" s="5"/>
      <c r="E28" s="5"/>
      <c r="F28" s="5"/>
      <c r="G28" s="5"/>
      <c r="H28" s="4">
        <f t="shared" si="0"/>
        <v>0</v>
      </c>
      <c r="I28" s="26"/>
    </row>
    <row r="29" spans="1:9" x14ac:dyDescent="0.2">
      <c r="A29" s="14">
        <f t="shared" si="1"/>
        <v>43943</v>
      </c>
      <c r="B29" s="6" t="str">
        <f t="shared" si="2"/>
        <v>Dienstag</v>
      </c>
      <c r="C29" s="5"/>
      <c r="D29" s="5"/>
      <c r="E29" s="5"/>
      <c r="F29" s="5"/>
      <c r="G29" s="5"/>
      <c r="H29" s="4">
        <f t="shared" si="0"/>
        <v>0</v>
      </c>
      <c r="I29" s="26"/>
    </row>
    <row r="30" spans="1:9" x14ac:dyDescent="0.2">
      <c r="A30" s="14">
        <f t="shared" si="1"/>
        <v>43944</v>
      </c>
      <c r="B30" s="6" t="str">
        <f t="shared" si="2"/>
        <v>Mittwoch</v>
      </c>
      <c r="C30" s="5"/>
      <c r="D30" s="5"/>
      <c r="E30" s="5"/>
      <c r="F30" s="5"/>
      <c r="G30" s="5"/>
      <c r="H30" s="4">
        <f t="shared" si="0"/>
        <v>0</v>
      </c>
      <c r="I30" s="26"/>
    </row>
    <row r="31" spans="1:9" x14ac:dyDescent="0.2">
      <c r="A31" s="14">
        <f t="shared" si="1"/>
        <v>43945</v>
      </c>
      <c r="B31" s="6" t="str">
        <f t="shared" si="2"/>
        <v>Donnerstag</v>
      </c>
      <c r="C31" s="5"/>
      <c r="D31" s="5"/>
      <c r="E31" s="5"/>
      <c r="F31" s="5"/>
      <c r="G31" s="5"/>
      <c r="H31" s="4">
        <f t="shared" si="0"/>
        <v>0</v>
      </c>
      <c r="I31" s="26"/>
    </row>
    <row r="32" spans="1:9" x14ac:dyDescent="0.2">
      <c r="A32" s="14">
        <f t="shared" si="1"/>
        <v>43946</v>
      </c>
      <c r="B32" s="6" t="str">
        <f t="shared" si="2"/>
        <v>Freitag</v>
      </c>
      <c r="C32" s="4"/>
      <c r="D32" s="4"/>
      <c r="E32" s="5"/>
      <c r="F32" s="5"/>
      <c r="G32" s="5"/>
      <c r="H32" s="4">
        <f t="shared" si="0"/>
        <v>0</v>
      </c>
      <c r="I32" s="26"/>
    </row>
    <row r="33" spans="1:9" x14ac:dyDescent="0.2">
      <c r="A33" s="29">
        <f t="shared" si="1"/>
        <v>43947</v>
      </c>
      <c r="B33" s="33" t="str">
        <f t="shared" si="2"/>
        <v>Samstag</v>
      </c>
      <c r="C33" s="31"/>
      <c r="D33" s="31"/>
      <c r="E33" s="34"/>
      <c r="F33" s="34"/>
      <c r="G33" s="34"/>
      <c r="H33" s="31">
        <f t="shared" si="0"/>
        <v>0</v>
      </c>
      <c r="I33" s="36"/>
    </row>
    <row r="34" spans="1:9" x14ac:dyDescent="0.2">
      <c r="A34" s="29">
        <f t="shared" si="1"/>
        <v>43948</v>
      </c>
      <c r="B34" s="33" t="str">
        <f t="shared" si="2"/>
        <v>Sonntag</v>
      </c>
      <c r="C34" s="31"/>
      <c r="D34" s="31"/>
      <c r="E34" s="34"/>
      <c r="F34" s="34"/>
      <c r="G34" s="34"/>
      <c r="H34" s="31">
        <f t="shared" si="0"/>
        <v>0</v>
      </c>
      <c r="I34" s="36"/>
    </row>
    <row r="35" spans="1:9" x14ac:dyDescent="0.2">
      <c r="A35" s="14">
        <f t="shared" si="1"/>
        <v>43949</v>
      </c>
      <c r="B35" s="6" t="str">
        <f t="shared" si="2"/>
        <v>Montag</v>
      </c>
      <c r="C35" s="5"/>
      <c r="D35" s="5"/>
      <c r="E35" s="5"/>
      <c r="F35" s="5"/>
      <c r="G35" s="5"/>
      <c r="H35" s="38">
        <f t="shared" si="0"/>
        <v>0</v>
      </c>
      <c r="I35" s="26"/>
    </row>
    <row r="36" spans="1:9" x14ac:dyDescent="0.2">
      <c r="A36" s="14">
        <f t="shared" si="1"/>
        <v>43950</v>
      </c>
      <c r="B36" s="6" t="str">
        <f t="shared" si="2"/>
        <v>Dienstag</v>
      </c>
      <c r="C36" s="5"/>
      <c r="D36" s="5"/>
      <c r="E36" s="5"/>
      <c r="F36" s="5"/>
      <c r="G36" s="5"/>
      <c r="H36" s="38">
        <f t="shared" si="0"/>
        <v>0</v>
      </c>
      <c r="I36" s="26"/>
    </row>
    <row r="37" spans="1:9" x14ac:dyDescent="0.2">
      <c r="A37" s="29"/>
      <c r="B37" s="33"/>
      <c r="C37" s="34"/>
      <c r="D37" s="34"/>
      <c r="E37" s="34"/>
      <c r="F37" s="34"/>
      <c r="G37" s="34"/>
      <c r="H37" s="31"/>
      <c r="I37" s="36"/>
    </row>
    <row r="38" spans="1:9" x14ac:dyDescent="0.2">
      <c r="I38" s="27"/>
    </row>
    <row r="39" spans="1:9" ht="17" x14ac:dyDescent="0.2">
      <c r="C39" s="41" t="s">
        <v>19</v>
      </c>
      <c r="D39" s="41"/>
      <c r="E39" s="41"/>
      <c r="F39" s="41"/>
      <c r="G39" s="10">
        <f>I3*Januar!I4</f>
        <v>7.35</v>
      </c>
      <c r="I39" s="27"/>
    </row>
    <row r="40" spans="1:9" ht="17" x14ac:dyDescent="0.2">
      <c r="C40" s="41" t="s">
        <v>32</v>
      </c>
      <c r="D40" s="41"/>
      <c r="E40" s="41"/>
      <c r="F40" s="41"/>
      <c r="G40" s="1">
        <f>SUM(H7:H37)</f>
        <v>0</v>
      </c>
    </row>
    <row r="41" spans="1:9" ht="17" x14ac:dyDescent="0.2">
      <c r="C41" s="8" t="s">
        <v>20</v>
      </c>
      <c r="D41" s="8"/>
      <c r="E41" s="8"/>
      <c r="F41" s="8"/>
      <c r="G41" s="9">
        <f>(G40-G39)+(G43*Januar!I4)+(G44*Januar!I4)</f>
        <v>-7.35</v>
      </c>
    </row>
    <row r="42" spans="1:9" ht="17" x14ac:dyDescent="0.2">
      <c r="C42" s="41" t="s">
        <v>7</v>
      </c>
      <c r="D42" s="41"/>
      <c r="E42" s="41"/>
      <c r="F42" s="3"/>
      <c r="G42" s="2">
        <f>März!G42-G43</f>
        <v>23.5</v>
      </c>
    </row>
    <row r="43" spans="1:9" ht="17" x14ac:dyDescent="0.2">
      <c r="C43" s="41" t="s">
        <v>40</v>
      </c>
      <c r="D43" s="41"/>
      <c r="E43" s="41"/>
      <c r="F43" s="3"/>
      <c r="G43" s="2">
        <f>COUNTIF(I7:I37,"Ferien")+(COUNTIF(I7:I37,"Ferienhalbtag")*0.5)</f>
        <v>0</v>
      </c>
    </row>
    <row r="44" spans="1:9" ht="17" x14ac:dyDescent="0.2">
      <c r="C44" s="8" t="s">
        <v>38</v>
      </c>
      <c r="D44" s="8"/>
      <c r="E44" s="8"/>
      <c r="F44" s="3"/>
      <c r="G44" s="2">
        <f>COUNTIF(I7:I37,"Krank")+(COUNTIF(I7:I37,"Krankhalbtag")*0.5)</f>
        <v>0</v>
      </c>
    </row>
    <row r="46" spans="1:9" ht="17" x14ac:dyDescent="0.2">
      <c r="C46" s="41" t="s">
        <v>39</v>
      </c>
      <c r="D46" s="41"/>
      <c r="E46" s="41"/>
      <c r="F46" s="3"/>
      <c r="G46" s="9">
        <f>März!G46+April!G41</f>
        <v>-27.810416666666669</v>
      </c>
    </row>
  </sheetData>
  <mergeCells count="10">
    <mergeCell ref="C40:F40"/>
    <mergeCell ref="C42:E42"/>
    <mergeCell ref="C43:E43"/>
    <mergeCell ref="C46:E46"/>
    <mergeCell ref="A1:C1"/>
    <mergeCell ref="F3:H3"/>
    <mergeCell ref="C5:D5"/>
    <mergeCell ref="E5:F5"/>
    <mergeCell ref="G5:H5"/>
    <mergeCell ref="C39:F39"/>
  </mergeCells>
  <conditionalFormatting sqref="B7:B37">
    <cfRule type="containsText" dxfId="35" priority="3" operator="containsText" text="Sonntag">
      <formula>NOT(ISERROR(SEARCH("Sonntag",B7)))</formula>
    </cfRule>
  </conditionalFormatting>
  <conditionalFormatting sqref="G41">
    <cfRule type="cellIs" dxfId="34" priority="5" operator="lessThan">
      <formula>0</formula>
    </cfRule>
  </conditionalFormatting>
  <conditionalFormatting sqref="G46">
    <cfRule type="cellIs" dxfId="33" priority="4" operator="lessThan">
      <formula>0</formula>
    </cfRule>
  </conditionalFormatting>
  <conditionalFormatting sqref="H7:H36">
    <cfRule type="cellIs" dxfId="32" priority="1" operator="equal">
      <formula>0</formula>
    </cfRule>
  </conditionalFormatting>
  <pageMargins left="0.75" right="0.75" top="1" bottom="1" header="0.5" footer="0.5"/>
  <pageSetup paperSize="9" scale="95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6"/>
  <sheetViews>
    <sheetView showGridLines="0" zoomScale="125" zoomScaleNormal="125" zoomScalePageLayoutView="125" workbookViewId="0">
      <selection activeCell="C7" sqref="C7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2.1640625" customWidth="1"/>
  </cols>
  <sheetData>
    <row r="1" spans="1:9" ht="24" x14ac:dyDescent="0.3">
      <c r="A1" s="43" t="s">
        <v>28</v>
      </c>
      <c r="B1" s="43"/>
      <c r="C1" s="43"/>
      <c r="D1" s="19" t="s">
        <v>41</v>
      </c>
      <c r="E1" s="20">
        <f>A7</f>
        <v>43951</v>
      </c>
      <c r="G1" s="15"/>
      <c r="H1" s="15"/>
      <c r="I1" s="15"/>
    </row>
    <row r="2" spans="1:9" ht="24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6" customHeight="1" x14ac:dyDescent="0.3">
      <c r="A3" s="7"/>
      <c r="B3" s="7"/>
      <c r="C3" s="7"/>
      <c r="D3" s="7"/>
      <c r="E3" s="7"/>
      <c r="F3" s="44" t="s">
        <v>44</v>
      </c>
      <c r="G3" s="44"/>
      <c r="H3" s="44"/>
      <c r="I3" s="11">
        <v>22</v>
      </c>
    </row>
    <row r="5" spans="1:9" x14ac:dyDescent="0.2">
      <c r="C5" s="50" t="s">
        <v>0</v>
      </c>
      <c r="D5" s="50"/>
      <c r="E5" s="50" t="s">
        <v>3</v>
      </c>
      <c r="F5" s="50"/>
      <c r="G5" s="45"/>
      <c r="H5" s="45"/>
      <c r="I5" s="35"/>
    </row>
    <row r="6" spans="1:9" x14ac:dyDescent="0.2">
      <c r="C6" s="51" t="s">
        <v>1</v>
      </c>
      <c r="D6" s="51" t="s">
        <v>2</v>
      </c>
      <c r="E6" s="51" t="s">
        <v>4</v>
      </c>
      <c r="F6" s="51" t="s">
        <v>2</v>
      </c>
      <c r="G6" s="51" t="s">
        <v>5</v>
      </c>
      <c r="H6" s="51" t="s">
        <v>6</v>
      </c>
      <c r="I6" s="51" t="s">
        <v>26</v>
      </c>
    </row>
    <row r="7" spans="1:9" x14ac:dyDescent="0.2">
      <c r="A7" s="14">
        <f>April!A36+1</f>
        <v>43951</v>
      </c>
      <c r="B7" s="28" t="str">
        <f>TEXT(A7,"tttt")</f>
        <v>Mittwoch</v>
      </c>
      <c r="C7" s="4"/>
      <c r="D7" s="4"/>
      <c r="E7" s="4"/>
      <c r="F7" s="4"/>
      <c r="G7" s="4"/>
      <c r="H7" s="4">
        <f>(D7-C7)+(F7-E7)-G7</f>
        <v>0</v>
      </c>
      <c r="I7" s="26"/>
    </row>
    <row r="8" spans="1:9" x14ac:dyDescent="0.2">
      <c r="A8" s="14">
        <f>A7+1</f>
        <v>43952</v>
      </c>
      <c r="B8" s="6" t="str">
        <f>TEXT(A8,"tttt")</f>
        <v>Donnerstag</v>
      </c>
      <c r="C8" s="5"/>
      <c r="D8" s="5"/>
      <c r="E8" s="5"/>
      <c r="F8" s="5"/>
      <c r="G8" s="5"/>
      <c r="H8" s="4">
        <f t="shared" ref="H8:H37" si="0">(D8-C8)+(F8-E8)-G8</f>
        <v>0</v>
      </c>
      <c r="I8" s="26"/>
    </row>
    <row r="9" spans="1:9" x14ac:dyDescent="0.2">
      <c r="A9" s="14">
        <f t="shared" ref="A9:A37" si="1">A8+1</f>
        <v>43953</v>
      </c>
      <c r="B9" s="6" t="str">
        <f t="shared" ref="B9:B37" si="2">TEXT(A9,"tttt")</f>
        <v>Freitag</v>
      </c>
      <c r="C9" s="5"/>
      <c r="D9" s="5"/>
      <c r="E9" s="5"/>
      <c r="F9" s="5"/>
      <c r="G9" s="5"/>
      <c r="H9" s="4">
        <f t="shared" si="0"/>
        <v>0</v>
      </c>
      <c r="I9" s="26"/>
    </row>
    <row r="10" spans="1:9" x14ac:dyDescent="0.2">
      <c r="A10" s="29">
        <f t="shared" si="1"/>
        <v>43954</v>
      </c>
      <c r="B10" s="33" t="str">
        <f t="shared" si="2"/>
        <v>Samstag</v>
      </c>
      <c r="C10" s="31"/>
      <c r="D10" s="31"/>
      <c r="E10" s="31"/>
      <c r="F10" s="31"/>
      <c r="G10" s="31"/>
      <c r="H10" s="31">
        <f t="shared" si="0"/>
        <v>0</v>
      </c>
      <c r="I10" s="36"/>
    </row>
    <row r="11" spans="1:9" x14ac:dyDescent="0.2">
      <c r="A11" s="29">
        <f t="shared" si="1"/>
        <v>43955</v>
      </c>
      <c r="B11" s="33" t="str">
        <f t="shared" si="2"/>
        <v>Sonntag</v>
      </c>
      <c r="C11" s="31"/>
      <c r="D11" s="31"/>
      <c r="E11" s="31"/>
      <c r="F11" s="31"/>
      <c r="G11" s="31"/>
      <c r="H11" s="31">
        <f t="shared" si="0"/>
        <v>0</v>
      </c>
      <c r="I11" s="36"/>
    </row>
    <row r="12" spans="1:9" x14ac:dyDescent="0.2">
      <c r="A12" s="14">
        <f t="shared" si="1"/>
        <v>43956</v>
      </c>
      <c r="B12" s="6" t="str">
        <f t="shared" si="2"/>
        <v>Montag</v>
      </c>
      <c r="C12" s="4"/>
      <c r="D12" s="4"/>
      <c r="E12" s="4"/>
      <c r="F12" s="4"/>
      <c r="G12" s="4"/>
      <c r="H12" s="4">
        <f t="shared" si="0"/>
        <v>0</v>
      </c>
      <c r="I12" s="26"/>
    </row>
    <row r="13" spans="1:9" x14ac:dyDescent="0.2">
      <c r="A13" s="14">
        <f t="shared" si="1"/>
        <v>43957</v>
      </c>
      <c r="B13" s="6" t="str">
        <f t="shared" si="2"/>
        <v>Dienstag</v>
      </c>
      <c r="C13" s="4"/>
      <c r="D13" s="4"/>
      <c r="E13" s="4"/>
      <c r="F13" s="4"/>
      <c r="G13" s="4"/>
      <c r="H13" s="4">
        <f t="shared" si="0"/>
        <v>0</v>
      </c>
      <c r="I13" s="26"/>
    </row>
    <row r="14" spans="1:9" x14ac:dyDescent="0.2">
      <c r="A14" s="14">
        <f t="shared" si="1"/>
        <v>43958</v>
      </c>
      <c r="B14" s="6" t="str">
        <f t="shared" si="2"/>
        <v>Mittwoch</v>
      </c>
      <c r="C14" s="5"/>
      <c r="D14" s="5"/>
      <c r="E14" s="5"/>
      <c r="F14" s="5"/>
      <c r="G14" s="5"/>
      <c r="H14" s="4">
        <f t="shared" si="0"/>
        <v>0</v>
      </c>
      <c r="I14" s="26"/>
    </row>
    <row r="15" spans="1:9" x14ac:dyDescent="0.2">
      <c r="A15" s="14">
        <f t="shared" si="1"/>
        <v>43959</v>
      </c>
      <c r="B15" s="6" t="str">
        <f t="shared" si="2"/>
        <v>Donnerstag</v>
      </c>
      <c r="C15" s="5"/>
      <c r="D15" s="5"/>
      <c r="E15" s="5"/>
      <c r="F15" s="5"/>
      <c r="G15" s="5"/>
      <c r="H15" s="4">
        <f t="shared" si="0"/>
        <v>0</v>
      </c>
      <c r="I15" s="26"/>
    </row>
    <row r="16" spans="1:9" x14ac:dyDescent="0.2">
      <c r="A16" s="14">
        <f t="shared" si="1"/>
        <v>43960</v>
      </c>
      <c r="B16" s="6" t="str">
        <f t="shared" si="2"/>
        <v>Freitag</v>
      </c>
      <c r="C16" s="5"/>
      <c r="D16" s="5"/>
      <c r="E16" s="5"/>
      <c r="F16" s="5"/>
      <c r="G16" s="5"/>
      <c r="H16" s="4">
        <f t="shared" si="0"/>
        <v>0</v>
      </c>
      <c r="I16" s="26"/>
    </row>
    <row r="17" spans="1:9" x14ac:dyDescent="0.2">
      <c r="A17" s="29">
        <f t="shared" si="1"/>
        <v>43961</v>
      </c>
      <c r="B17" s="33" t="str">
        <f t="shared" si="2"/>
        <v>Samstag</v>
      </c>
      <c r="C17" s="34"/>
      <c r="D17" s="34"/>
      <c r="E17" s="34"/>
      <c r="F17" s="34"/>
      <c r="G17" s="34"/>
      <c r="H17" s="31">
        <f t="shared" si="0"/>
        <v>0</v>
      </c>
      <c r="I17" s="36"/>
    </row>
    <row r="18" spans="1:9" x14ac:dyDescent="0.2">
      <c r="A18" s="29">
        <f t="shared" si="1"/>
        <v>43962</v>
      </c>
      <c r="B18" s="33" t="str">
        <f t="shared" si="2"/>
        <v>Sonntag</v>
      </c>
      <c r="C18" s="34"/>
      <c r="D18" s="34"/>
      <c r="E18" s="34"/>
      <c r="F18" s="34"/>
      <c r="G18" s="34"/>
      <c r="H18" s="31">
        <f t="shared" si="0"/>
        <v>0</v>
      </c>
      <c r="I18" s="36"/>
    </row>
    <row r="19" spans="1:9" x14ac:dyDescent="0.2">
      <c r="A19" s="14">
        <f t="shared" si="1"/>
        <v>43963</v>
      </c>
      <c r="B19" s="6" t="str">
        <f t="shared" si="2"/>
        <v>Montag</v>
      </c>
      <c r="C19" s="5"/>
      <c r="D19" s="5"/>
      <c r="E19" s="5"/>
      <c r="F19" s="5"/>
      <c r="G19" s="5"/>
      <c r="H19" s="4">
        <f t="shared" si="0"/>
        <v>0</v>
      </c>
      <c r="I19" s="26"/>
    </row>
    <row r="20" spans="1:9" x14ac:dyDescent="0.2">
      <c r="A20" s="14">
        <f t="shared" si="1"/>
        <v>43964</v>
      </c>
      <c r="B20" s="6" t="str">
        <f t="shared" si="2"/>
        <v>Dienstag</v>
      </c>
      <c r="C20" s="5"/>
      <c r="D20" s="5"/>
      <c r="E20" s="5"/>
      <c r="F20" s="5"/>
      <c r="G20" s="5"/>
      <c r="H20" s="4">
        <f t="shared" si="0"/>
        <v>0</v>
      </c>
      <c r="I20" s="26"/>
    </row>
    <row r="21" spans="1:9" x14ac:dyDescent="0.2">
      <c r="A21" s="14">
        <f t="shared" si="1"/>
        <v>43965</v>
      </c>
      <c r="B21" s="6" t="str">
        <f t="shared" si="2"/>
        <v>Mittwoch</v>
      </c>
      <c r="C21" s="5"/>
      <c r="D21" s="5"/>
      <c r="E21" s="5"/>
      <c r="F21" s="5"/>
      <c r="G21" s="5"/>
      <c r="H21" s="4">
        <f t="shared" si="0"/>
        <v>0</v>
      </c>
      <c r="I21" s="26"/>
    </row>
    <row r="22" spans="1:9" x14ac:dyDescent="0.2">
      <c r="A22" s="14">
        <f t="shared" si="1"/>
        <v>43966</v>
      </c>
      <c r="B22" s="6" t="str">
        <f t="shared" si="2"/>
        <v>Donnerstag</v>
      </c>
      <c r="C22" s="5"/>
      <c r="D22" s="5"/>
      <c r="E22" s="5"/>
      <c r="F22" s="5"/>
      <c r="G22" s="5"/>
      <c r="H22" s="4">
        <f t="shared" si="0"/>
        <v>0</v>
      </c>
      <c r="I22" s="26"/>
    </row>
    <row r="23" spans="1:9" x14ac:dyDescent="0.2">
      <c r="A23" s="14">
        <f t="shared" si="1"/>
        <v>43967</v>
      </c>
      <c r="B23" s="6" t="str">
        <f t="shared" si="2"/>
        <v>Freitag</v>
      </c>
      <c r="C23" s="5"/>
      <c r="D23" s="5"/>
      <c r="E23" s="5"/>
      <c r="F23" s="5"/>
      <c r="G23" s="5"/>
      <c r="H23" s="4">
        <f t="shared" si="0"/>
        <v>0</v>
      </c>
      <c r="I23" s="26"/>
    </row>
    <row r="24" spans="1:9" x14ac:dyDescent="0.2">
      <c r="A24" s="29">
        <f t="shared" si="1"/>
        <v>43968</v>
      </c>
      <c r="B24" s="37" t="str">
        <f t="shared" si="2"/>
        <v>Samstag</v>
      </c>
      <c r="C24" s="34"/>
      <c r="D24" s="34"/>
      <c r="E24" s="34"/>
      <c r="F24" s="34"/>
      <c r="G24" s="34"/>
      <c r="H24" s="31">
        <f t="shared" si="0"/>
        <v>0</v>
      </c>
      <c r="I24" s="36"/>
    </row>
    <row r="25" spans="1:9" x14ac:dyDescent="0.2">
      <c r="A25" s="29">
        <f t="shared" si="1"/>
        <v>43969</v>
      </c>
      <c r="B25" s="33" t="str">
        <f t="shared" si="2"/>
        <v>Sonntag</v>
      </c>
      <c r="C25" s="34"/>
      <c r="D25" s="34"/>
      <c r="E25" s="34"/>
      <c r="F25" s="34"/>
      <c r="G25" s="34"/>
      <c r="H25" s="31">
        <f t="shared" si="0"/>
        <v>0</v>
      </c>
      <c r="I25" s="36"/>
    </row>
    <row r="26" spans="1:9" x14ac:dyDescent="0.2">
      <c r="A26" s="14">
        <f t="shared" si="1"/>
        <v>43970</v>
      </c>
      <c r="B26" s="6" t="str">
        <f t="shared" si="2"/>
        <v>Montag</v>
      </c>
      <c r="C26" s="5"/>
      <c r="D26" s="5"/>
      <c r="E26" s="5"/>
      <c r="F26" s="5"/>
      <c r="G26" s="5"/>
      <c r="H26" s="4">
        <f t="shared" si="0"/>
        <v>0</v>
      </c>
      <c r="I26" s="26"/>
    </row>
    <row r="27" spans="1:9" x14ac:dyDescent="0.2">
      <c r="A27" s="14">
        <f t="shared" si="1"/>
        <v>43971</v>
      </c>
      <c r="B27" s="6" t="str">
        <f t="shared" si="2"/>
        <v>Dienstag</v>
      </c>
      <c r="C27" s="5"/>
      <c r="D27" s="5"/>
      <c r="E27" s="5"/>
      <c r="F27" s="5"/>
      <c r="G27" s="5"/>
      <c r="H27" s="4">
        <f t="shared" si="0"/>
        <v>0</v>
      </c>
      <c r="I27" s="26"/>
    </row>
    <row r="28" spans="1:9" x14ac:dyDescent="0.2">
      <c r="A28" s="14">
        <f t="shared" si="1"/>
        <v>43972</v>
      </c>
      <c r="B28" s="6" t="str">
        <f t="shared" si="2"/>
        <v>Mittwoch</v>
      </c>
      <c r="C28" s="5"/>
      <c r="D28" s="5"/>
      <c r="E28" s="5"/>
      <c r="F28" s="5"/>
      <c r="G28" s="5"/>
      <c r="H28" s="4">
        <f t="shared" si="0"/>
        <v>0</v>
      </c>
      <c r="I28" s="26"/>
    </row>
    <row r="29" spans="1:9" x14ac:dyDescent="0.2">
      <c r="A29" s="14">
        <f t="shared" si="1"/>
        <v>43973</v>
      </c>
      <c r="B29" s="6" t="str">
        <f t="shared" si="2"/>
        <v>Donnerstag</v>
      </c>
      <c r="C29" s="5"/>
      <c r="D29" s="5"/>
      <c r="E29" s="5"/>
      <c r="F29" s="5"/>
      <c r="G29" s="5"/>
      <c r="H29" s="4">
        <f t="shared" si="0"/>
        <v>0</v>
      </c>
      <c r="I29" s="26"/>
    </row>
    <row r="30" spans="1:9" x14ac:dyDescent="0.2">
      <c r="A30" s="14">
        <f t="shared" si="1"/>
        <v>43974</v>
      </c>
      <c r="B30" s="28" t="str">
        <f t="shared" si="2"/>
        <v>Freitag</v>
      </c>
      <c r="C30" s="5"/>
      <c r="D30" s="5"/>
      <c r="E30" s="5"/>
      <c r="F30" s="5"/>
      <c r="G30" s="5"/>
      <c r="H30" s="4">
        <f t="shared" si="0"/>
        <v>0</v>
      </c>
      <c r="I30" s="26"/>
    </row>
    <row r="31" spans="1:9" x14ac:dyDescent="0.2">
      <c r="A31" s="29">
        <f t="shared" si="1"/>
        <v>43975</v>
      </c>
      <c r="B31" s="33" t="str">
        <f t="shared" si="2"/>
        <v>Samstag</v>
      </c>
      <c r="C31" s="34"/>
      <c r="D31" s="34"/>
      <c r="E31" s="34"/>
      <c r="F31" s="34"/>
      <c r="G31" s="34"/>
      <c r="H31" s="31">
        <f t="shared" si="0"/>
        <v>0</v>
      </c>
      <c r="I31" s="36"/>
    </row>
    <row r="32" spans="1:9" x14ac:dyDescent="0.2">
      <c r="A32" s="29">
        <f t="shared" si="1"/>
        <v>43976</v>
      </c>
      <c r="B32" s="37" t="str">
        <f t="shared" si="2"/>
        <v>Sonntag</v>
      </c>
      <c r="C32" s="31"/>
      <c r="D32" s="31"/>
      <c r="E32" s="34"/>
      <c r="F32" s="34"/>
      <c r="G32" s="34"/>
      <c r="H32" s="31">
        <f t="shared" si="0"/>
        <v>0</v>
      </c>
      <c r="I32" s="36"/>
    </row>
    <row r="33" spans="1:9" x14ac:dyDescent="0.2">
      <c r="A33" s="14">
        <f t="shared" si="1"/>
        <v>43977</v>
      </c>
      <c r="B33" s="6" t="str">
        <f t="shared" si="2"/>
        <v>Montag</v>
      </c>
      <c r="C33" s="4"/>
      <c r="D33" s="4"/>
      <c r="E33" s="5"/>
      <c r="F33" s="5"/>
      <c r="G33" s="5"/>
      <c r="H33" s="4">
        <f t="shared" si="0"/>
        <v>0</v>
      </c>
      <c r="I33" s="26"/>
    </row>
    <row r="34" spans="1:9" x14ac:dyDescent="0.2">
      <c r="A34" s="14">
        <f t="shared" si="1"/>
        <v>43978</v>
      </c>
      <c r="B34" s="6" t="str">
        <f t="shared" si="2"/>
        <v>Dienstag</v>
      </c>
      <c r="C34" s="4"/>
      <c r="D34" s="4"/>
      <c r="E34" s="5"/>
      <c r="F34" s="5"/>
      <c r="G34" s="5"/>
      <c r="H34" s="4">
        <f t="shared" si="0"/>
        <v>0</v>
      </c>
      <c r="I34" s="26"/>
    </row>
    <row r="35" spans="1:9" x14ac:dyDescent="0.2">
      <c r="A35" s="14">
        <f t="shared" si="1"/>
        <v>43979</v>
      </c>
      <c r="B35" s="28" t="str">
        <f t="shared" si="2"/>
        <v>Mittwoch</v>
      </c>
      <c r="C35" s="5"/>
      <c r="D35" s="5"/>
      <c r="E35" s="5"/>
      <c r="F35" s="5"/>
      <c r="G35" s="5"/>
      <c r="H35" s="4">
        <f t="shared" si="0"/>
        <v>0</v>
      </c>
      <c r="I35" s="26"/>
    </row>
    <row r="36" spans="1:9" x14ac:dyDescent="0.2">
      <c r="A36" s="14">
        <f t="shared" si="1"/>
        <v>43980</v>
      </c>
      <c r="B36" s="23" t="str">
        <f t="shared" si="2"/>
        <v>Donnerstag</v>
      </c>
      <c r="C36" s="5"/>
      <c r="D36" s="5"/>
      <c r="E36" s="5"/>
      <c r="F36" s="5"/>
      <c r="G36" s="5"/>
      <c r="H36" s="4">
        <f t="shared" si="0"/>
        <v>0</v>
      </c>
      <c r="I36" s="26"/>
    </row>
    <row r="37" spans="1:9" x14ac:dyDescent="0.2">
      <c r="A37" s="14">
        <f t="shared" si="1"/>
        <v>43981</v>
      </c>
      <c r="B37" s="6" t="str">
        <f t="shared" si="2"/>
        <v>Freitag</v>
      </c>
      <c r="C37" s="5"/>
      <c r="D37" s="5"/>
      <c r="E37" s="5"/>
      <c r="F37" s="5"/>
      <c r="G37" s="5"/>
      <c r="H37" s="4">
        <f t="shared" si="0"/>
        <v>0</v>
      </c>
      <c r="I37" s="26"/>
    </row>
    <row r="38" spans="1:9" x14ac:dyDescent="0.2">
      <c r="I38" s="27"/>
    </row>
    <row r="39" spans="1:9" ht="17" x14ac:dyDescent="0.2">
      <c r="C39" s="41" t="s">
        <v>19</v>
      </c>
      <c r="D39" s="41"/>
      <c r="E39" s="41"/>
      <c r="F39" s="41"/>
      <c r="G39" s="10">
        <f>I3*Januar!I4</f>
        <v>7.6999999999999993</v>
      </c>
      <c r="I39" s="27"/>
    </row>
    <row r="40" spans="1:9" ht="17" x14ac:dyDescent="0.2">
      <c r="C40" s="41" t="s">
        <v>32</v>
      </c>
      <c r="D40" s="41"/>
      <c r="E40" s="41"/>
      <c r="F40" s="41"/>
      <c r="G40" s="1">
        <f>SUM(H7:H37)</f>
        <v>0</v>
      </c>
    </row>
    <row r="41" spans="1:9" ht="17" x14ac:dyDescent="0.2">
      <c r="C41" s="8" t="s">
        <v>20</v>
      </c>
      <c r="D41" s="8"/>
      <c r="E41" s="8"/>
      <c r="F41" s="8"/>
      <c r="G41" s="9">
        <f>(G40-G39)+(G43*Januar!I4)+(G44*Januar!I4)</f>
        <v>-7.6999999999999993</v>
      </c>
    </row>
    <row r="42" spans="1:9" ht="17" x14ac:dyDescent="0.2">
      <c r="C42" s="41" t="s">
        <v>7</v>
      </c>
      <c r="D42" s="41"/>
      <c r="E42" s="41"/>
      <c r="F42" s="3"/>
      <c r="G42" s="2">
        <f>April!G42-G43</f>
        <v>23.5</v>
      </c>
    </row>
    <row r="43" spans="1:9" ht="17" x14ac:dyDescent="0.2">
      <c r="C43" s="41" t="s">
        <v>12</v>
      </c>
      <c r="D43" s="41"/>
      <c r="E43" s="41"/>
      <c r="F43" s="3"/>
      <c r="G43" s="2">
        <f>COUNTIF(I7:I37,"Ferien")+(COUNTIF(I7:I37,"Ferienhalbtag")*0.5)</f>
        <v>0</v>
      </c>
    </row>
    <row r="44" spans="1:9" ht="17" x14ac:dyDescent="0.2">
      <c r="C44" s="8" t="s">
        <v>45</v>
      </c>
      <c r="D44" s="8"/>
      <c r="E44" s="8"/>
      <c r="F44" s="3"/>
      <c r="G44" s="2">
        <f>COUNTIF(I7:I37,"Krank")+(COUNTIF(I7:I37,"Krankhalbtag")*0.5)</f>
        <v>0</v>
      </c>
    </row>
    <row r="46" spans="1:9" ht="17" x14ac:dyDescent="0.2">
      <c r="C46" s="41" t="s">
        <v>46</v>
      </c>
      <c r="D46" s="41"/>
      <c r="E46" s="41"/>
      <c r="F46" s="3"/>
      <c r="G46" s="9">
        <f>April!G46+Mai!G41</f>
        <v>-35.510416666666671</v>
      </c>
    </row>
  </sheetData>
  <mergeCells count="10">
    <mergeCell ref="C40:F40"/>
    <mergeCell ref="C42:E42"/>
    <mergeCell ref="C43:E43"/>
    <mergeCell ref="C46:E46"/>
    <mergeCell ref="A1:C1"/>
    <mergeCell ref="F3:H3"/>
    <mergeCell ref="C5:D5"/>
    <mergeCell ref="E5:F5"/>
    <mergeCell ref="G5:H5"/>
    <mergeCell ref="C39:F39"/>
  </mergeCells>
  <conditionalFormatting sqref="B7:B37">
    <cfRule type="containsText" dxfId="31" priority="3" operator="containsText" text="Sonntag">
      <formula>NOT(ISERROR(SEARCH("Sonntag",B7)))</formula>
    </cfRule>
  </conditionalFormatting>
  <conditionalFormatting sqref="G41">
    <cfRule type="cellIs" dxfId="30" priority="5" operator="lessThan">
      <formula>0</formula>
    </cfRule>
  </conditionalFormatting>
  <conditionalFormatting sqref="G46">
    <cfRule type="cellIs" dxfId="29" priority="4" operator="lessThan">
      <formula>0</formula>
    </cfRule>
  </conditionalFormatting>
  <conditionalFormatting sqref="H7:H37">
    <cfRule type="cellIs" dxfId="28" priority="1" operator="equal">
      <formula>0</formula>
    </cfRule>
  </conditionalFormatting>
  <pageMargins left="0.75" right="0.75" top="1" bottom="1" header="0.5" footer="0.5"/>
  <pageSetup paperSize="9" scale="95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6"/>
  <sheetViews>
    <sheetView showGridLines="0" zoomScale="125" zoomScaleNormal="125" zoomScalePageLayoutView="125" workbookViewId="0">
      <selection activeCell="C7" sqref="C7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2.1640625" customWidth="1"/>
  </cols>
  <sheetData>
    <row r="1" spans="1:9" ht="24" x14ac:dyDescent="0.3">
      <c r="A1" s="43" t="s">
        <v>28</v>
      </c>
      <c r="B1" s="43"/>
      <c r="C1" s="43"/>
      <c r="D1" s="19" t="s">
        <v>47</v>
      </c>
      <c r="E1" s="20">
        <f>A7</f>
        <v>43982</v>
      </c>
      <c r="G1" s="15"/>
      <c r="H1" s="15"/>
      <c r="I1" s="15"/>
    </row>
    <row r="2" spans="1:9" ht="24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6" customHeight="1" x14ac:dyDescent="0.3">
      <c r="A3" s="7"/>
      <c r="B3" s="7"/>
      <c r="C3" s="7"/>
      <c r="D3" s="7"/>
      <c r="E3" s="7"/>
      <c r="F3" s="44" t="s">
        <v>48</v>
      </c>
      <c r="G3" s="44"/>
      <c r="H3" s="44"/>
      <c r="I3" s="11">
        <v>20</v>
      </c>
    </row>
    <row r="5" spans="1:9" x14ac:dyDescent="0.2">
      <c r="C5" s="50" t="s">
        <v>0</v>
      </c>
      <c r="D5" s="50"/>
      <c r="E5" s="50" t="s">
        <v>3</v>
      </c>
      <c r="F5" s="50"/>
      <c r="G5" s="45"/>
      <c r="H5" s="45"/>
      <c r="I5" s="35"/>
    </row>
    <row r="6" spans="1:9" x14ac:dyDescent="0.2">
      <c r="C6" s="51" t="s">
        <v>1</v>
      </c>
      <c r="D6" s="51" t="s">
        <v>2</v>
      </c>
      <c r="E6" s="51" t="s">
        <v>4</v>
      </c>
      <c r="F6" s="51" t="s">
        <v>2</v>
      </c>
      <c r="G6" s="51" t="s">
        <v>5</v>
      </c>
      <c r="H6" s="51" t="s">
        <v>6</v>
      </c>
      <c r="I6" s="51" t="s">
        <v>26</v>
      </c>
    </row>
    <row r="7" spans="1:9" x14ac:dyDescent="0.2">
      <c r="A7" s="29">
        <f>Mai!A37+1</f>
        <v>43982</v>
      </c>
      <c r="B7" s="33" t="str">
        <f>TEXT(A7,"tttt")</f>
        <v>Samstag</v>
      </c>
      <c r="C7" s="31"/>
      <c r="D7" s="31"/>
      <c r="E7" s="31"/>
      <c r="F7" s="31"/>
      <c r="G7" s="31"/>
      <c r="H7" s="31">
        <f>(D7-C7)+(F7-E7)-G7</f>
        <v>0</v>
      </c>
      <c r="I7" s="36"/>
    </row>
    <row r="8" spans="1:9" x14ac:dyDescent="0.2">
      <c r="A8" s="29">
        <f>A7+1</f>
        <v>43983</v>
      </c>
      <c r="B8" s="33" t="str">
        <f>TEXT(A8,"tttt")</f>
        <v>Sonntag</v>
      </c>
      <c r="C8" s="34"/>
      <c r="D8" s="34"/>
      <c r="E8" s="34"/>
      <c r="F8" s="34"/>
      <c r="G8" s="34"/>
      <c r="H8" s="31">
        <f t="shared" ref="H8:H36" si="0">(D8-C8)+(F8-E8)-G8</f>
        <v>0</v>
      </c>
      <c r="I8" s="36"/>
    </row>
    <row r="9" spans="1:9" x14ac:dyDescent="0.2">
      <c r="A9" s="14">
        <f t="shared" ref="A9:A36" si="1">A8+1</f>
        <v>43984</v>
      </c>
      <c r="B9" s="6" t="str">
        <f t="shared" ref="B9:B36" si="2">TEXT(A9,"tttt")</f>
        <v>Montag</v>
      </c>
      <c r="C9" s="5"/>
      <c r="D9" s="5"/>
      <c r="E9" s="5"/>
      <c r="F9" s="5"/>
      <c r="G9" s="5"/>
      <c r="H9" s="4">
        <f t="shared" si="0"/>
        <v>0</v>
      </c>
      <c r="I9" s="26"/>
    </row>
    <row r="10" spans="1:9" x14ac:dyDescent="0.2">
      <c r="A10" s="14">
        <f t="shared" si="1"/>
        <v>43985</v>
      </c>
      <c r="B10" s="6" t="str">
        <f t="shared" si="2"/>
        <v>Dienstag</v>
      </c>
      <c r="C10" s="4"/>
      <c r="D10" s="4"/>
      <c r="E10" s="4"/>
      <c r="F10" s="4"/>
      <c r="G10" s="4"/>
      <c r="H10" s="4">
        <f t="shared" si="0"/>
        <v>0</v>
      </c>
      <c r="I10" s="26"/>
    </row>
    <row r="11" spans="1:9" x14ac:dyDescent="0.2">
      <c r="A11" s="14">
        <f t="shared" si="1"/>
        <v>43986</v>
      </c>
      <c r="B11" s="6" t="str">
        <f t="shared" si="2"/>
        <v>Mittwoch</v>
      </c>
      <c r="C11" s="4"/>
      <c r="D11" s="4"/>
      <c r="E11" s="4"/>
      <c r="F11" s="4"/>
      <c r="G11" s="4"/>
      <c r="H11" s="4">
        <f t="shared" si="0"/>
        <v>0</v>
      </c>
      <c r="I11" s="26"/>
    </row>
    <row r="12" spans="1:9" x14ac:dyDescent="0.2">
      <c r="A12" s="14">
        <f t="shared" si="1"/>
        <v>43987</v>
      </c>
      <c r="B12" s="28" t="str">
        <f t="shared" si="2"/>
        <v>Donnerstag</v>
      </c>
      <c r="C12" s="4"/>
      <c r="D12" s="4"/>
      <c r="E12" s="4"/>
      <c r="F12" s="4"/>
      <c r="G12" s="4"/>
      <c r="H12" s="4">
        <f t="shared" si="0"/>
        <v>0</v>
      </c>
      <c r="I12" s="26"/>
    </row>
    <row r="13" spans="1:9" x14ac:dyDescent="0.2">
      <c r="A13" s="14">
        <f t="shared" si="1"/>
        <v>43988</v>
      </c>
      <c r="B13" s="6" t="str">
        <f t="shared" si="2"/>
        <v>Freitag</v>
      </c>
      <c r="C13" s="4"/>
      <c r="D13" s="4"/>
      <c r="E13" s="4"/>
      <c r="F13" s="4"/>
      <c r="G13" s="4"/>
      <c r="H13" s="4">
        <f t="shared" si="0"/>
        <v>0</v>
      </c>
      <c r="I13" s="26"/>
    </row>
    <row r="14" spans="1:9" x14ac:dyDescent="0.2">
      <c r="A14" s="29">
        <f t="shared" si="1"/>
        <v>43989</v>
      </c>
      <c r="B14" s="37" t="str">
        <f t="shared" si="2"/>
        <v>Samstag</v>
      </c>
      <c r="C14" s="34"/>
      <c r="D14" s="34"/>
      <c r="E14" s="34"/>
      <c r="F14" s="34"/>
      <c r="G14" s="34"/>
      <c r="H14" s="31">
        <f t="shared" si="0"/>
        <v>0</v>
      </c>
      <c r="I14" s="36"/>
    </row>
    <row r="15" spans="1:9" x14ac:dyDescent="0.2">
      <c r="A15" s="29">
        <f t="shared" si="1"/>
        <v>43990</v>
      </c>
      <c r="B15" s="33" t="str">
        <f t="shared" si="2"/>
        <v>Sonntag</v>
      </c>
      <c r="C15" s="34"/>
      <c r="D15" s="34"/>
      <c r="E15" s="34"/>
      <c r="F15" s="34"/>
      <c r="G15" s="34"/>
      <c r="H15" s="31">
        <f t="shared" si="0"/>
        <v>0</v>
      </c>
      <c r="I15" s="36"/>
    </row>
    <row r="16" spans="1:9" x14ac:dyDescent="0.2">
      <c r="A16" s="14">
        <f t="shared" si="1"/>
        <v>43991</v>
      </c>
      <c r="B16" s="6" t="str">
        <f t="shared" si="2"/>
        <v>Montag</v>
      </c>
      <c r="C16" s="5"/>
      <c r="D16" s="5"/>
      <c r="E16" s="5"/>
      <c r="F16" s="5"/>
      <c r="G16" s="5"/>
      <c r="H16" s="4">
        <f t="shared" si="0"/>
        <v>0</v>
      </c>
      <c r="I16" s="26"/>
    </row>
    <row r="17" spans="1:9" x14ac:dyDescent="0.2">
      <c r="A17" s="14">
        <f t="shared" si="1"/>
        <v>43992</v>
      </c>
      <c r="B17" s="6" t="str">
        <f t="shared" si="2"/>
        <v>Dienstag</v>
      </c>
      <c r="C17" s="5"/>
      <c r="D17" s="5"/>
      <c r="E17" s="5"/>
      <c r="F17" s="5"/>
      <c r="G17" s="5"/>
      <c r="H17" s="4">
        <f t="shared" si="0"/>
        <v>0</v>
      </c>
      <c r="I17" s="26"/>
    </row>
    <row r="18" spans="1:9" x14ac:dyDescent="0.2">
      <c r="A18" s="14">
        <f t="shared" si="1"/>
        <v>43993</v>
      </c>
      <c r="B18" s="6" t="str">
        <f t="shared" si="2"/>
        <v>Mittwoch</v>
      </c>
      <c r="C18" s="5"/>
      <c r="D18" s="5"/>
      <c r="E18" s="5"/>
      <c r="F18" s="5"/>
      <c r="G18" s="5"/>
      <c r="H18" s="4">
        <f t="shared" si="0"/>
        <v>0</v>
      </c>
      <c r="I18" s="26"/>
    </row>
    <row r="19" spans="1:9" x14ac:dyDescent="0.2">
      <c r="A19" s="14">
        <f t="shared" si="1"/>
        <v>43994</v>
      </c>
      <c r="B19" s="6" t="str">
        <f t="shared" si="2"/>
        <v>Donnerstag</v>
      </c>
      <c r="C19" s="5"/>
      <c r="D19" s="5"/>
      <c r="E19" s="5"/>
      <c r="F19" s="5"/>
      <c r="G19" s="5"/>
      <c r="H19" s="4">
        <f t="shared" si="0"/>
        <v>0</v>
      </c>
      <c r="I19" s="26"/>
    </row>
    <row r="20" spans="1:9" x14ac:dyDescent="0.2">
      <c r="A20" s="14">
        <f t="shared" si="1"/>
        <v>43995</v>
      </c>
      <c r="B20" s="6" t="str">
        <f t="shared" si="2"/>
        <v>Freitag</v>
      </c>
      <c r="C20" s="5"/>
      <c r="D20" s="5"/>
      <c r="E20" s="5"/>
      <c r="F20" s="5"/>
      <c r="G20" s="5"/>
      <c r="H20" s="4">
        <f t="shared" si="0"/>
        <v>0</v>
      </c>
      <c r="I20" s="26"/>
    </row>
    <row r="21" spans="1:9" x14ac:dyDescent="0.2">
      <c r="A21" s="29">
        <f t="shared" si="1"/>
        <v>43996</v>
      </c>
      <c r="B21" s="33" t="str">
        <f t="shared" si="2"/>
        <v>Samstag</v>
      </c>
      <c r="C21" s="34"/>
      <c r="D21" s="34"/>
      <c r="E21" s="34"/>
      <c r="F21" s="34"/>
      <c r="G21" s="34"/>
      <c r="H21" s="31">
        <f t="shared" si="0"/>
        <v>0</v>
      </c>
      <c r="I21" s="36"/>
    </row>
    <row r="22" spans="1:9" x14ac:dyDescent="0.2">
      <c r="A22" s="29">
        <f t="shared" si="1"/>
        <v>43997</v>
      </c>
      <c r="B22" s="33" t="str">
        <f t="shared" si="2"/>
        <v>Sonntag</v>
      </c>
      <c r="C22" s="34"/>
      <c r="D22" s="34"/>
      <c r="E22" s="34"/>
      <c r="F22" s="34"/>
      <c r="G22" s="34"/>
      <c r="H22" s="31">
        <f t="shared" si="0"/>
        <v>0</v>
      </c>
      <c r="I22" s="36"/>
    </row>
    <row r="23" spans="1:9" x14ac:dyDescent="0.2">
      <c r="A23" s="14">
        <f t="shared" si="1"/>
        <v>43998</v>
      </c>
      <c r="B23" s="6" t="str">
        <f t="shared" si="2"/>
        <v>Montag</v>
      </c>
      <c r="C23" s="5"/>
      <c r="D23" s="5"/>
      <c r="E23" s="5"/>
      <c r="F23" s="5"/>
      <c r="G23" s="5"/>
      <c r="H23" s="4">
        <f t="shared" si="0"/>
        <v>0</v>
      </c>
      <c r="I23" s="26"/>
    </row>
    <row r="24" spans="1:9" x14ac:dyDescent="0.2">
      <c r="A24" s="14">
        <f t="shared" si="1"/>
        <v>43999</v>
      </c>
      <c r="B24" s="6" t="str">
        <f t="shared" si="2"/>
        <v>Dienstag</v>
      </c>
      <c r="C24" s="5"/>
      <c r="D24" s="5"/>
      <c r="E24" s="5"/>
      <c r="F24" s="5"/>
      <c r="G24" s="5"/>
      <c r="H24" s="4">
        <f t="shared" si="0"/>
        <v>0</v>
      </c>
      <c r="I24" s="26"/>
    </row>
    <row r="25" spans="1:9" x14ac:dyDescent="0.2">
      <c r="A25" s="14">
        <f t="shared" si="1"/>
        <v>44000</v>
      </c>
      <c r="B25" s="6" t="str">
        <f t="shared" si="2"/>
        <v>Mittwoch</v>
      </c>
      <c r="C25" s="5"/>
      <c r="D25" s="5"/>
      <c r="E25" s="5"/>
      <c r="F25" s="5"/>
      <c r="G25" s="5"/>
      <c r="H25" s="4">
        <f t="shared" si="0"/>
        <v>0</v>
      </c>
      <c r="I25" s="26"/>
    </row>
    <row r="26" spans="1:9" x14ac:dyDescent="0.2">
      <c r="A26" s="14">
        <f t="shared" si="1"/>
        <v>44001</v>
      </c>
      <c r="B26" s="6" t="str">
        <f t="shared" si="2"/>
        <v>Donnerstag</v>
      </c>
      <c r="C26" s="5"/>
      <c r="D26" s="5"/>
      <c r="E26" s="5"/>
      <c r="F26" s="5"/>
      <c r="G26" s="5"/>
      <c r="H26" s="4">
        <f t="shared" si="0"/>
        <v>0</v>
      </c>
      <c r="I26" s="26"/>
    </row>
    <row r="27" spans="1:9" x14ac:dyDescent="0.2">
      <c r="A27" s="14">
        <f t="shared" si="1"/>
        <v>44002</v>
      </c>
      <c r="B27" s="6" t="str">
        <f t="shared" si="2"/>
        <v>Freitag</v>
      </c>
      <c r="C27" s="5"/>
      <c r="D27" s="5"/>
      <c r="E27" s="5"/>
      <c r="F27" s="5"/>
      <c r="G27" s="5"/>
      <c r="H27" s="4">
        <f t="shared" si="0"/>
        <v>0</v>
      </c>
      <c r="I27" s="26"/>
    </row>
    <row r="28" spans="1:9" x14ac:dyDescent="0.2">
      <c r="A28" s="29">
        <f t="shared" si="1"/>
        <v>44003</v>
      </c>
      <c r="B28" s="33" t="str">
        <f t="shared" si="2"/>
        <v>Samstag</v>
      </c>
      <c r="C28" s="34"/>
      <c r="D28" s="34"/>
      <c r="E28" s="34"/>
      <c r="F28" s="34"/>
      <c r="G28" s="34"/>
      <c r="H28" s="31">
        <f t="shared" si="0"/>
        <v>0</v>
      </c>
      <c r="I28" s="36"/>
    </row>
    <row r="29" spans="1:9" x14ac:dyDescent="0.2">
      <c r="A29" s="29">
        <f t="shared" si="1"/>
        <v>44004</v>
      </c>
      <c r="B29" s="33" t="str">
        <f t="shared" si="2"/>
        <v>Sonntag</v>
      </c>
      <c r="C29" s="34"/>
      <c r="D29" s="34"/>
      <c r="E29" s="34"/>
      <c r="F29" s="34"/>
      <c r="G29" s="34"/>
      <c r="H29" s="31">
        <f t="shared" si="0"/>
        <v>0</v>
      </c>
      <c r="I29" s="36"/>
    </row>
    <row r="30" spans="1:9" x14ac:dyDescent="0.2">
      <c r="A30" s="14">
        <f t="shared" si="1"/>
        <v>44005</v>
      </c>
      <c r="B30" s="6" t="str">
        <f t="shared" si="2"/>
        <v>Montag</v>
      </c>
      <c r="C30" s="5"/>
      <c r="D30" s="5"/>
      <c r="E30" s="5"/>
      <c r="F30" s="5"/>
      <c r="G30" s="5"/>
      <c r="H30" s="4">
        <f t="shared" si="0"/>
        <v>0</v>
      </c>
      <c r="I30" s="26"/>
    </row>
    <row r="31" spans="1:9" x14ac:dyDescent="0.2">
      <c r="A31" s="14">
        <f t="shared" si="1"/>
        <v>44006</v>
      </c>
      <c r="B31" s="6" t="str">
        <f t="shared" si="2"/>
        <v>Dienstag</v>
      </c>
      <c r="C31" s="5"/>
      <c r="D31" s="5"/>
      <c r="E31" s="5"/>
      <c r="F31" s="5"/>
      <c r="G31" s="5"/>
      <c r="H31" s="4">
        <f t="shared" si="0"/>
        <v>0</v>
      </c>
      <c r="I31" s="26"/>
    </row>
    <row r="32" spans="1:9" x14ac:dyDescent="0.2">
      <c r="A32" s="14">
        <f t="shared" si="1"/>
        <v>44007</v>
      </c>
      <c r="B32" s="6" t="str">
        <f t="shared" si="2"/>
        <v>Mittwoch</v>
      </c>
      <c r="C32" s="4"/>
      <c r="D32" s="4"/>
      <c r="E32" s="5"/>
      <c r="F32" s="5"/>
      <c r="G32" s="5"/>
      <c r="H32" s="4">
        <f t="shared" si="0"/>
        <v>0</v>
      </c>
      <c r="I32" s="26"/>
    </row>
    <row r="33" spans="1:9" x14ac:dyDescent="0.2">
      <c r="A33" s="14">
        <f t="shared" si="1"/>
        <v>44008</v>
      </c>
      <c r="B33" s="6" t="str">
        <f t="shared" si="2"/>
        <v>Donnerstag</v>
      </c>
      <c r="C33" s="4"/>
      <c r="D33" s="4"/>
      <c r="E33" s="5"/>
      <c r="F33" s="5"/>
      <c r="G33" s="5"/>
      <c r="H33" s="4">
        <f t="shared" si="0"/>
        <v>0</v>
      </c>
      <c r="I33" s="26"/>
    </row>
    <row r="34" spans="1:9" x14ac:dyDescent="0.2">
      <c r="A34" s="14">
        <f t="shared" si="1"/>
        <v>44009</v>
      </c>
      <c r="B34" s="6" t="str">
        <f t="shared" si="2"/>
        <v>Freitag</v>
      </c>
      <c r="C34" s="4"/>
      <c r="D34" s="4"/>
      <c r="E34" s="5"/>
      <c r="F34" s="5"/>
      <c r="G34" s="5"/>
      <c r="H34" s="4">
        <f t="shared" si="0"/>
        <v>0</v>
      </c>
      <c r="I34" s="26"/>
    </row>
    <row r="35" spans="1:9" x14ac:dyDescent="0.2">
      <c r="A35" s="29">
        <f t="shared" si="1"/>
        <v>44010</v>
      </c>
      <c r="B35" s="33" t="str">
        <f t="shared" si="2"/>
        <v>Samstag</v>
      </c>
      <c r="C35" s="34"/>
      <c r="D35" s="34"/>
      <c r="E35" s="34"/>
      <c r="F35" s="34"/>
      <c r="G35" s="34"/>
      <c r="H35" s="31">
        <f t="shared" si="0"/>
        <v>0</v>
      </c>
      <c r="I35" s="36"/>
    </row>
    <row r="36" spans="1:9" x14ac:dyDescent="0.2">
      <c r="A36" s="29">
        <f t="shared" si="1"/>
        <v>44011</v>
      </c>
      <c r="B36" s="33" t="str">
        <f t="shared" si="2"/>
        <v>Sonntag</v>
      </c>
      <c r="C36" s="34"/>
      <c r="D36" s="34"/>
      <c r="E36" s="34"/>
      <c r="F36" s="34"/>
      <c r="G36" s="34"/>
      <c r="H36" s="31">
        <f t="shared" si="0"/>
        <v>0</v>
      </c>
      <c r="I36" s="36"/>
    </row>
    <row r="37" spans="1:9" x14ac:dyDescent="0.2">
      <c r="A37" s="29"/>
      <c r="B37" s="33"/>
      <c r="C37" s="34"/>
      <c r="D37" s="34"/>
      <c r="E37" s="34"/>
      <c r="F37" s="34"/>
      <c r="G37" s="34"/>
      <c r="H37" s="31"/>
      <c r="I37" s="36"/>
    </row>
    <row r="38" spans="1:9" x14ac:dyDescent="0.2">
      <c r="I38" s="27"/>
    </row>
    <row r="39" spans="1:9" ht="17" x14ac:dyDescent="0.2">
      <c r="C39" s="41" t="s">
        <v>19</v>
      </c>
      <c r="D39" s="41"/>
      <c r="E39" s="41"/>
      <c r="F39" s="41"/>
      <c r="G39" s="10">
        <f>I3*Januar!I4</f>
        <v>7</v>
      </c>
      <c r="I39" s="27"/>
    </row>
    <row r="40" spans="1:9" ht="17" x14ac:dyDescent="0.2">
      <c r="C40" s="41" t="s">
        <v>32</v>
      </c>
      <c r="D40" s="41"/>
      <c r="E40" s="41"/>
      <c r="F40" s="41"/>
      <c r="G40" s="1">
        <f>SUM(H7:H37)</f>
        <v>0</v>
      </c>
    </row>
    <row r="41" spans="1:9" ht="17" x14ac:dyDescent="0.2">
      <c r="C41" s="8" t="s">
        <v>20</v>
      </c>
      <c r="D41" s="8"/>
      <c r="E41" s="8"/>
      <c r="F41" s="8"/>
      <c r="G41" s="9">
        <f>(G40-G39)+(G43*Januar!I4)+(G44*Januar!I4)</f>
        <v>-7</v>
      </c>
    </row>
    <row r="42" spans="1:9" ht="17" x14ac:dyDescent="0.2">
      <c r="C42" s="41" t="s">
        <v>7</v>
      </c>
      <c r="D42" s="41"/>
      <c r="E42" s="41"/>
      <c r="F42" s="3"/>
      <c r="G42" s="2">
        <f>Mai!G42-G43</f>
        <v>23.5</v>
      </c>
    </row>
    <row r="43" spans="1:9" ht="17" x14ac:dyDescent="0.2">
      <c r="C43" s="41" t="s">
        <v>13</v>
      </c>
      <c r="D43" s="41"/>
      <c r="E43" s="41"/>
      <c r="F43" s="3"/>
      <c r="G43" s="2">
        <f>COUNTIF(I7:I37,"Ferien")+(COUNTIF(I7:I37,"Ferienhalbtag")*0.5)</f>
        <v>0</v>
      </c>
    </row>
    <row r="44" spans="1:9" ht="17" x14ac:dyDescent="0.2">
      <c r="C44" s="8" t="s">
        <v>49</v>
      </c>
      <c r="D44" s="8"/>
      <c r="E44" s="8"/>
      <c r="F44" s="3"/>
      <c r="G44" s="2">
        <f>COUNTIF(I7:I37,"Krank")+(COUNTIF(I7:I37,"Krankhalbtag")*0.5)</f>
        <v>0</v>
      </c>
    </row>
    <row r="46" spans="1:9" ht="17" x14ac:dyDescent="0.2">
      <c r="C46" s="41" t="s">
        <v>50</v>
      </c>
      <c r="D46" s="41"/>
      <c r="E46" s="41"/>
      <c r="F46" s="3"/>
      <c r="G46" s="9">
        <f>Mai!G46+Juni!G41</f>
        <v>-42.510416666666671</v>
      </c>
    </row>
  </sheetData>
  <mergeCells count="10">
    <mergeCell ref="C40:F40"/>
    <mergeCell ref="C42:E42"/>
    <mergeCell ref="C43:E43"/>
    <mergeCell ref="C46:E46"/>
    <mergeCell ref="A1:C1"/>
    <mergeCell ref="F3:H3"/>
    <mergeCell ref="C5:D5"/>
    <mergeCell ref="E5:F5"/>
    <mergeCell ref="G5:H5"/>
    <mergeCell ref="C39:F39"/>
  </mergeCells>
  <conditionalFormatting sqref="B7:B37">
    <cfRule type="containsText" dxfId="27" priority="3" operator="containsText" text="Sonntag">
      <formula>NOT(ISERROR(SEARCH("Sonntag",B7)))</formula>
    </cfRule>
  </conditionalFormatting>
  <conditionalFormatting sqref="G41">
    <cfRule type="cellIs" dxfId="26" priority="5" operator="lessThan">
      <formula>0</formula>
    </cfRule>
  </conditionalFormatting>
  <conditionalFormatting sqref="G46">
    <cfRule type="cellIs" dxfId="25" priority="4" operator="lessThan">
      <formula>0</formula>
    </cfRule>
  </conditionalFormatting>
  <conditionalFormatting sqref="H7:H36">
    <cfRule type="cellIs" dxfId="24" priority="1" operator="equal">
      <formula>0</formula>
    </cfRule>
  </conditionalFormatting>
  <pageMargins left="0.75" right="0.75" top="1" bottom="1" header="0.5" footer="0.5"/>
  <pageSetup paperSize="9" scale="95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6"/>
  <sheetViews>
    <sheetView showGridLines="0" zoomScale="125" zoomScaleNormal="125" zoomScalePageLayoutView="125" workbookViewId="0">
      <selection activeCell="C7" sqref="C7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2.1640625" customWidth="1"/>
  </cols>
  <sheetData>
    <row r="1" spans="1:9" ht="24" x14ac:dyDescent="0.3">
      <c r="A1" s="43" t="s">
        <v>28</v>
      </c>
      <c r="B1" s="43"/>
      <c r="C1" s="43"/>
      <c r="D1" s="19" t="s">
        <v>51</v>
      </c>
      <c r="E1" s="20">
        <f>A7</f>
        <v>44012</v>
      </c>
      <c r="G1" s="15"/>
      <c r="H1" s="15"/>
      <c r="I1" s="15"/>
    </row>
    <row r="2" spans="1:9" ht="24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6" customHeight="1" x14ac:dyDescent="0.3">
      <c r="A3" s="7"/>
      <c r="B3" s="7"/>
      <c r="C3" s="7"/>
      <c r="D3" s="7"/>
      <c r="E3" s="7"/>
      <c r="F3" s="44" t="s">
        <v>52</v>
      </c>
      <c r="G3" s="44"/>
      <c r="H3" s="44"/>
      <c r="I3" s="11">
        <v>23</v>
      </c>
    </row>
    <row r="5" spans="1:9" x14ac:dyDescent="0.2">
      <c r="C5" s="50" t="s">
        <v>0</v>
      </c>
      <c r="D5" s="50"/>
      <c r="E5" s="50" t="s">
        <v>3</v>
      </c>
      <c r="F5" s="50"/>
      <c r="G5" s="45"/>
      <c r="H5" s="45"/>
      <c r="I5" s="35"/>
    </row>
    <row r="6" spans="1:9" x14ac:dyDescent="0.2">
      <c r="C6" s="51" t="s">
        <v>1</v>
      </c>
      <c r="D6" s="51" t="s">
        <v>2</v>
      </c>
      <c r="E6" s="51" t="s">
        <v>4</v>
      </c>
      <c r="F6" s="51" t="s">
        <v>2</v>
      </c>
      <c r="G6" s="51" t="s">
        <v>5</v>
      </c>
      <c r="H6" s="51" t="s">
        <v>6</v>
      </c>
      <c r="I6" s="51" t="s">
        <v>26</v>
      </c>
    </row>
    <row r="7" spans="1:9" x14ac:dyDescent="0.2">
      <c r="A7" s="14">
        <f>Juni!A36+1</f>
        <v>44012</v>
      </c>
      <c r="B7" s="6" t="str">
        <f>TEXT(A7,"tttt")</f>
        <v>Montag</v>
      </c>
      <c r="C7" s="4"/>
      <c r="D7" s="4"/>
      <c r="E7" s="4"/>
      <c r="F7" s="4"/>
      <c r="G7" s="4"/>
      <c r="H7" s="4">
        <f>(D7-C7)+(F7-E7)-G7</f>
        <v>0</v>
      </c>
      <c r="I7" s="26"/>
    </row>
    <row r="8" spans="1:9" x14ac:dyDescent="0.2">
      <c r="A8" s="14">
        <f>A7+1</f>
        <v>44013</v>
      </c>
      <c r="B8" s="6" t="str">
        <f>TEXT(A8,"tttt")</f>
        <v>Dienstag</v>
      </c>
      <c r="C8" s="5"/>
      <c r="D8" s="5"/>
      <c r="E8" s="5"/>
      <c r="F8" s="5"/>
      <c r="G8" s="5"/>
      <c r="H8" s="4">
        <f t="shared" ref="H8:H37" si="0">(D8-C8)+(F8-E8)-G8</f>
        <v>0</v>
      </c>
      <c r="I8" s="26"/>
    </row>
    <row r="9" spans="1:9" x14ac:dyDescent="0.2">
      <c r="A9" s="14">
        <f t="shared" ref="A9:A37" si="1">A8+1</f>
        <v>44014</v>
      </c>
      <c r="B9" s="6" t="str">
        <f t="shared" ref="B9:B37" si="2">TEXT(A9,"tttt")</f>
        <v>Mittwoch</v>
      </c>
      <c r="C9" s="5"/>
      <c r="D9" s="5"/>
      <c r="E9" s="5"/>
      <c r="F9" s="5"/>
      <c r="G9" s="5"/>
      <c r="H9" s="4">
        <f t="shared" si="0"/>
        <v>0</v>
      </c>
      <c r="I9" s="26"/>
    </row>
    <row r="10" spans="1:9" x14ac:dyDescent="0.2">
      <c r="A10" s="14">
        <f t="shared" si="1"/>
        <v>44015</v>
      </c>
      <c r="B10" s="6" t="str">
        <f t="shared" si="2"/>
        <v>Donnerstag</v>
      </c>
      <c r="C10" s="4"/>
      <c r="D10" s="4"/>
      <c r="E10" s="4"/>
      <c r="F10" s="4"/>
      <c r="G10" s="4"/>
      <c r="H10" s="4">
        <f t="shared" si="0"/>
        <v>0</v>
      </c>
      <c r="I10" s="26"/>
    </row>
    <row r="11" spans="1:9" x14ac:dyDescent="0.2">
      <c r="A11" s="14">
        <f t="shared" si="1"/>
        <v>44016</v>
      </c>
      <c r="B11" s="6" t="str">
        <f t="shared" si="2"/>
        <v>Freitag</v>
      </c>
      <c r="C11" s="4"/>
      <c r="D11" s="4"/>
      <c r="E11" s="4"/>
      <c r="F11" s="4"/>
      <c r="G11" s="4"/>
      <c r="H11" s="4">
        <f t="shared" si="0"/>
        <v>0</v>
      </c>
      <c r="I11" s="26"/>
    </row>
    <row r="12" spans="1:9" x14ac:dyDescent="0.2">
      <c r="A12" s="29">
        <f t="shared" si="1"/>
        <v>44017</v>
      </c>
      <c r="B12" s="33" t="str">
        <f t="shared" si="2"/>
        <v>Samstag</v>
      </c>
      <c r="C12" s="31"/>
      <c r="D12" s="31"/>
      <c r="E12" s="31"/>
      <c r="F12" s="31"/>
      <c r="G12" s="31"/>
      <c r="H12" s="31">
        <f t="shared" si="0"/>
        <v>0</v>
      </c>
      <c r="I12" s="36"/>
    </row>
    <row r="13" spans="1:9" x14ac:dyDescent="0.2">
      <c r="A13" s="29">
        <f t="shared" si="1"/>
        <v>44018</v>
      </c>
      <c r="B13" s="33" t="str">
        <f t="shared" si="2"/>
        <v>Sonntag</v>
      </c>
      <c r="C13" s="31"/>
      <c r="D13" s="31"/>
      <c r="E13" s="31"/>
      <c r="F13" s="31"/>
      <c r="G13" s="31"/>
      <c r="H13" s="31">
        <f t="shared" si="0"/>
        <v>0</v>
      </c>
      <c r="I13" s="36"/>
    </row>
    <row r="14" spans="1:9" x14ac:dyDescent="0.2">
      <c r="A14" s="14">
        <f t="shared" si="1"/>
        <v>44019</v>
      </c>
      <c r="B14" s="6" t="str">
        <f t="shared" si="2"/>
        <v>Montag</v>
      </c>
      <c r="C14" s="5"/>
      <c r="D14" s="5"/>
      <c r="E14" s="5"/>
      <c r="F14" s="5"/>
      <c r="G14" s="5"/>
      <c r="H14" s="4">
        <f t="shared" si="0"/>
        <v>0</v>
      </c>
      <c r="I14" s="26"/>
    </row>
    <row r="15" spans="1:9" x14ac:dyDescent="0.2">
      <c r="A15" s="14">
        <f t="shared" si="1"/>
        <v>44020</v>
      </c>
      <c r="B15" s="6" t="str">
        <f t="shared" si="2"/>
        <v>Dienstag</v>
      </c>
      <c r="C15" s="5"/>
      <c r="D15" s="5"/>
      <c r="E15" s="5"/>
      <c r="F15" s="5"/>
      <c r="G15" s="5"/>
      <c r="H15" s="4">
        <f t="shared" si="0"/>
        <v>0</v>
      </c>
      <c r="I15" s="26"/>
    </row>
    <row r="16" spans="1:9" x14ac:dyDescent="0.2">
      <c r="A16" s="14">
        <f t="shared" si="1"/>
        <v>44021</v>
      </c>
      <c r="B16" s="6" t="str">
        <f t="shared" si="2"/>
        <v>Mittwoch</v>
      </c>
      <c r="C16" s="5"/>
      <c r="D16" s="5"/>
      <c r="E16" s="5"/>
      <c r="F16" s="5"/>
      <c r="G16" s="5"/>
      <c r="H16" s="4">
        <f t="shared" si="0"/>
        <v>0</v>
      </c>
      <c r="I16" s="26"/>
    </row>
    <row r="17" spans="1:9" x14ac:dyDescent="0.2">
      <c r="A17" s="14">
        <f t="shared" si="1"/>
        <v>44022</v>
      </c>
      <c r="B17" s="6" t="str">
        <f t="shared" si="2"/>
        <v>Donnerstag</v>
      </c>
      <c r="C17" s="5"/>
      <c r="D17" s="5"/>
      <c r="E17" s="5"/>
      <c r="F17" s="5"/>
      <c r="G17" s="5"/>
      <c r="H17" s="4">
        <f t="shared" si="0"/>
        <v>0</v>
      </c>
      <c r="I17" s="26"/>
    </row>
    <row r="18" spans="1:9" x14ac:dyDescent="0.2">
      <c r="A18" s="14">
        <f t="shared" si="1"/>
        <v>44023</v>
      </c>
      <c r="B18" s="6" t="str">
        <f t="shared" si="2"/>
        <v>Freitag</v>
      </c>
      <c r="C18" s="5"/>
      <c r="D18" s="5"/>
      <c r="E18" s="5"/>
      <c r="F18" s="5"/>
      <c r="G18" s="5"/>
      <c r="H18" s="4">
        <f t="shared" si="0"/>
        <v>0</v>
      </c>
      <c r="I18" s="26"/>
    </row>
    <row r="19" spans="1:9" x14ac:dyDescent="0.2">
      <c r="A19" s="29">
        <f t="shared" si="1"/>
        <v>44024</v>
      </c>
      <c r="B19" s="33" t="str">
        <f t="shared" si="2"/>
        <v>Samstag</v>
      </c>
      <c r="C19" s="34"/>
      <c r="D19" s="34"/>
      <c r="E19" s="34"/>
      <c r="F19" s="34"/>
      <c r="G19" s="34"/>
      <c r="H19" s="31">
        <f t="shared" si="0"/>
        <v>0</v>
      </c>
      <c r="I19" s="36"/>
    </row>
    <row r="20" spans="1:9" x14ac:dyDescent="0.2">
      <c r="A20" s="29">
        <f t="shared" si="1"/>
        <v>44025</v>
      </c>
      <c r="B20" s="33" t="str">
        <f t="shared" si="2"/>
        <v>Sonntag</v>
      </c>
      <c r="C20" s="34"/>
      <c r="D20" s="34"/>
      <c r="E20" s="34"/>
      <c r="F20" s="34"/>
      <c r="G20" s="34"/>
      <c r="H20" s="31">
        <f t="shared" si="0"/>
        <v>0</v>
      </c>
      <c r="I20" s="36"/>
    </row>
    <row r="21" spans="1:9" x14ac:dyDescent="0.2">
      <c r="A21" s="14">
        <f t="shared" si="1"/>
        <v>44026</v>
      </c>
      <c r="B21" s="6" t="str">
        <f t="shared" si="2"/>
        <v>Montag</v>
      </c>
      <c r="C21" s="5"/>
      <c r="D21" s="5"/>
      <c r="E21" s="5"/>
      <c r="F21" s="5"/>
      <c r="G21" s="5"/>
      <c r="H21" s="4">
        <f t="shared" si="0"/>
        <v>0</v>
      </c>
      <c r="I21" s="26"/>
    </row>
    <row r="22" spans="1:9" x14ac:dyDescent="0.2">
      <c r="A22" s="14">
        <f t="shared" si="1"/>
        <v>44027</v>
      </c>
      <c r="B22" s="6" t="str">
        <f t="shared" si="2"/>
        <v>Dienstag</v>
      </c>
      <c r="C22" s="5"/>
      <c r="D22" s="5"/>
      <c r="E22" s="5"/>
      <c r="F22" s="5"/>
      <c r="G22" s="5"/>
      <c r="H22" s="4">
        <f t="shared" si="0"/>
        <v>0</v>
      </c>
      <c r="I22" s="26"/>
    </row>
    <row r="23" spans="1:9" x14ac:dyDescent="0.2">
      <c r="A23" s="14">
        <f t="shared" si="1"/>
        <v>44028</v>
      </c>
      <c r="B23" s="6" t="str">
        <f t="shared" si="2"/>
        <v>Mittwoch</v>
      </c>
      <c r="C23" s="5"/>
      <c r="D23" s="5"/>
      <c r="E23" s="5"/>
      <c r="F23" s="5"/>
      <c r="G23" s="5"/>
      <c r="H23" s="4">
        <f t="shared" si="0"/>
        <v>0</v>
      </c>
      <c r="I23" s="26"/>
    </row>
    <row r="24" spans="1:9" x14ac:dyDescent="0.2">
      <c r="A24" s="14">
        <f t="shared" si="1"/>
        <v>44029</v>
      </c>
      <c r="B24" s="6" t="str">
        <f t="shared" si="2"/>
        <v>Donnerstag</v>
      </c>
      <c r="C24" s="5"/>
      <c r="D24" s="5"/>
      <c r="E24" s="5"/>
      <c r="F24" s="5"/>
      <c r="G24" s="5"/>
      <c r="H24" s="4">
        <f t="shared" si="0"/>
        <v>0</v>
      </c>
      <c r="I24" s="26"/>
    </row>
    <row r="25" spans="1:9" x14ac:dyDescent="0.2">
      <c r="A25" s="14">
        <f t="shared" si="1"/>
        <v>44030</v>
      </c>
      <c r="B25" s="6" t="str">
        <f t="shared" si="2"/>
        <v>Freitag</v>
      </c>
      <c r="C25" s="5"/>
      <c r="D25" s="5"/>
      <c r="E25" s="5"/>
      <c r="F25" s="5"/>
      <c r="G25" s="5"/>
      <c r="H25" s="4">
        <f t="shared" si="0"/>
        <v>0</v>
      </c>
      <c r="I25" s="26"/>
    </row>
    <row r="26" spans="1:9" x14ac:dyDescent="0.2">
      <c r="A26" s="29">
        <f t="shared" si="1"/>
        <v>44031</v>
      </c>
      <c r="B26" s="33" t="str">
        <f t="shared" si="2"/>
        <v>Samstag</v>
      </c>
      <c r="C26" s="34"/>
      <c r="D26" s="34"/>
      <c r="E26" s="34"/>
      <c r="F26" s="34"/>
      <c r="G26" s="34"/>
      <c r="H26" s="31">
        <f t="shared" si="0"/>
        <v>0</v>
      </c>
      <c r="I26" s="36"/>
    </row>
    <row r="27" spans="1:9" x14ac:dyDescent="0.2">
      <c r="A27" s="29">
        <f t="shared" si="1"/>
        <v>44032</v>
      </c>
      <c r="B27" s="33" t="str">
        <f t="shared" si="2"/>
        <v>Sonntag</v>
      </c>
      <c r="C27" s="34"/>
      <c r="D27" s="34"/>
      <c r="E27" s="34"/>
      <c r="F27" s="34"/>
      <c r="G27" s="34"/>
      <c r="H27" s="31">
        <f t="shared" si="0"/>
        <v>0</v>
      </c>
      <c r="I27" s="36"/>
    </row>
    <row r="28" spans="1:9" x14ac:dyDescent="0.2">
      <c r="A28" s="14">
        <f t="shared" si="1"/>
        <v>44033</v>
      </c>
      <c r="B28" s="6" t="str">
        <f t="shared" si="2"/>
        <v>Montag</v>
      </c>
      <c r="C28" s="5"/>
      <c r="D28" s="5"/>
      <c r="E28" s="5"/>
      <c r="F28" s="5"/>
      <c r="G28" s="5"/>
      <c r="H28" s="4">
        <f t="shared" si="0"/>
        <v>0</v>
      </c>
      <c r="I28" s="26"/>
    </row>
    <row r="29" spans="1:9" x14ac:dyDescent="0.2">
      <c r="A29" s="14">
        <f t="shared" si="1"/>
        <v>44034</v>
      </c>
      <c r="B29" s="6" t="str">
        <f t="shared" si="2"/>
        <v>Dienstag</v>
      </c>
      <c r="C29" s="5"/>
      <c r="D29" s="5"/>
      <c r="E29" s="5"/>
      <c r="F29" s="5"/>
      <c r="G29" s="5"/>
      <c r="H29" s="4">
        <f t="shared" si="0"/>
        <v>0</v>
      </c>
      <c r="I29" s="26"/>
    </row>
    <row r="30" spans="1:9" x14ac:dyDescent="0.2">
      <c r="A30" s="14">
        <f t="shared" si="1"/>
        <v>44035</v>
      </c>
      <c r="B30" s="6" t="str">
        <f t="shared" si="2"/>
        <v>Mittwoch</v>
      </c>
      <c r="C30" s="5"/>
      <c r="D30" s="5"/>
      <c r="E30" s="5"/>
      <c r="F30" s="5"/>
      <c r="G30" s="5"/>
      <c r="H30" s="4">
        <f t="shared" si="0"/>
        <v>0</v>
      </c>
      <c r="I30" s="26"/>
    </row>
    <row r="31" spans="1:9" x14ac:dyDescent="0.2">
      <c r="A31" s="14">
        <f t="shared" si="1"/>
        <v>44036</v>
      </c>
      <c r="B31" s="6" t="str">
        <f t="shared" si="2"/>
        <v>Donnerstag</v>
      </c>
      <c r="C31" s="5"/>
      <c r="D31" s="5"/>
      <c r="E31" s="5"/>
      <c r="F31" s="5"/>
      <c r="G31" s="5"/>
      <c r="H31" s="4">
        <f t="shared" si="0"/>
        <v>0</v>
      </c>
      <c r="I31" s="26"/>
    </row>
    <row r="32" spans="1:9" x14ac:dyDescent="0.2">
      <c r="A32" s="14">
        <f t="shared" si="1"/>
        <v>44037</v>
      </c>
      <c r="B32" s="6" t="str">
        <f t="shared" si="2"/>
        <v>Freitag</v>
      </c>
      <c r="C32" s="4"/>
      <c r="D32" s="4"/>
      <c r="E32" s="5"/>
      <c r="F32" s="5"/>
      <c r="G32" s="5"/>
      <c r="H32" s="4">
        <f t="shared" si="0"/>
        <v>0</v>
      </c>
      <c r="I32" s="26"/>
    </row>
    <row r="33" spans="1:9" x14ac:dyDescent="0.2">
      <c r="A33" s="29">
        <f t="shared" si="1"/>
        <v>44038</v>
      </c>
      <c r="B33" s="33" t="str">
        <f t="shared" si="2"/>
        <v>Samstag</v>
      </c>
      <c r="C33" s="31"/>
      <c r="D33" s="31"/>
      <c r="E33" s="34"/>
      <c r="F33" s="34"/>
      <c r="G33" s="34"/>
      <c r="H33" s="31">
        <f t="shared" si="0"/>
        <v>0</v>
      </c>
      <c r="I33" s="36"/>
    </row>
    <row r="34" spans="1:9" x14ac:dyDescent="0.2">
      <c r="A34" s="29">
        <f t="shared" si="1"/>
        <v>44039</v>
      </c>
      <c r="B34" s="33" t="str">
        <f t="shared" si="2"/>
        <v>Sonntag</v>
      </c>
      <c r="C34" s="31"/>
      <c r="D34" s="31"/>
      <c r="E34" s="34"/>
      <c r="F34" s="34"/>
      <c r="G34" s="34"/>
      <c r="H34" s="31">
        <f t="shared" si="0"/>
        <v>0</v>
      </c>
      <c r="I34" s="36"/>
    </row>
    <row r="35" spans="1:9" x14ac:dyDescent="0.2">
      <c r="A35" s="14">
        <f t="shared" si="1"/>
        <v>44040</v>
      </c>
      <c r="B35" s="6" t="str">
        <f t="shared" si="2"/>
        <v>Montag</v>
      </c>
      <c r="C35" s="5"/>
      <c r="D35" s="5"/>
      <c r="E35" s="5"/>
      <c r="F35" s="5"/>
      <c r="G35" s="5"/>
      <c r="H35" s="39">
        <f t="shared" si="0"/>
        <v>0</v>
      </c>
      <c r="I35" s="26"/>
    </row>
    <row r="36" spans="1:9" x14ac:dyDescent="0.2">
      <c r="A36" s="14">
        <f t="shared" si="1"/>
        <v>44041</v>
      </c>
      <c r="B36" s="6" t="str">
        <f t="shared" si="2"/>
        <v>Dienstag</v>
      </c>
      <c r="C36" s="5"/>
      <c r="D36" s="5"/>
      <c r="E36" s="5"/>
      <c r="F36" s="5"/>
      <c r="G36" s="5"/>
      <c r="H36" s="39">
        <f t="shared" si="0"/>
        <v>0</v>
      </c>
      <c r="I36" s="26"/>
    </row>
    <row r="37" spans="1:9" x14ac:dyDescent="0.2">
      <c r="A37" s="14">
        <f t="shared" si="1"/>
        <v>44042</v>
      </c>
      <c r="B37" s="6" t="str">
        <f t="shared" si="2"/>
        <v>Mittwoch</v>
      </c>
      <c r="C37" s="5"/>
      <c r="D37" s="5"/>
      <c r="E37" s="5"/>
      <c r="F37" s="5"/>
      <c r="G37" s="5"/>
      <c r="H37" s="39">
        <f t="shared" si="0"/>
        <v>0</v>
      </c>
      <c r="I37" s="26"/>
    </row>
    <row r="38" spans="1:9" x14ac:dyDescent="0.2">
      <c r="I38" s="27"/>
    </row>
    <row r="39" spans="1:9" ht="17" x14ac:dyDescent="0.2">
      <c r="C39" s="41" t="s">
        <v>19</v>
      </c>
      <c r="D39" s="41"/>
      <c r="E39" s="41"/>
      <c r="F39" s="41"/>
      <c r="G39" s="10">
        <f>I3*Januar!I4</f>
        <v>8.0499999999999989</v>
      </c>
      <c r="I39" s="27"/>
    </row>
    <row r="40" spans="1:9" ht="17" x14ac:dyDescent="0.2">
      <c r="C40" s="41" t="s">
        <v>32</v>
      </c>
      <c r="D40" s="41"/>
      <c r="E40" s="41"/>
      <c r="F40" s="41"/>
      <c r="G40" s="1">
        <f>SUM(H7:H37)</f>
        <v>0</v>
      </c>
    </row>
    <row r="41" spans="1:9" ht="17" x14ac:dyDescent="0.2">
      <c r="C41" s="8" t="s">
        <v>20</v>
      </c>
      <c r="D41" s="8"/>
      <c r="E41" s="8"/>
      <c r="F41" s="8"/>
      <c r="G41" s="9">
        <f>(G40-G39)+(G43*Januar!I4)+(G44*Januar!I4)</f>
        <v>-8.0499999999999989</v>
      </c>
    </row>
    <row r="42" spans="1:9" ht="17" x14ac:dyDescent="0.2">
      <c r="C42" s="41" t="s">
        <v>7</v>
      </c>
      <c r="D42" s="41"/>
      <c r="E42" s="41"/>
      <c r="F42" s="3"/>
      <c r="G42" s="2">
        <f>Juni!G42-G43</f>
        <v>23.5</v>
      </c>
    </row>
    <row r="43" spans="1:9" ht="17" x14ac:dyDescent="0.2">
      <c r="C43" s="41" t="s">
        <v>14</v>
      </c>
      <c r="D43" s="41"/>
      <c r="E43" s="41"/>
      <c r="F43" s="3"/>
      <c r="G43" s="2">
        <f>COUNTIF(I7:I37,"Ferien")+(COUNTIF(I7:I37,"Ferienhalbtag")*0.5)</f>
        <v>0</v>
      </c>
    </row>
    <row r="44" spans="1:9" ht="17" x14ac:dyDescent="0.2">
      <c r="C44" s="8" t="s">
        <v>53</v>
      </c>
      <c r="D44" s="8"/>
      <c r="E44" s="8"/>
      <c r="F44" s="3"/>
      <c r="G44" s="2">
        <f>COUNTIF(I7:I37,"Krank")+(COUNTIF(I7:I37,"Krankhalbtag")*0.5)</f>
        <v>0</v>
      </c>
    </row>
    <row r="46" spans="1:9" ht="17" x14ac:dyDescent="0.2">
      <c r="C46" s="41" t="s">
        <v>54</v>
      </c>
      <c r="D46" s="41"/>
      <c r="E46" s="41"/>
      <c r="F46" s="3"/>
      <c r="G46" s="9">
        <f>Juni!G46+Juli!G41</f>
        <v>-50.560416666666669</v>
      </c>
    </row>
  </sheetData>
  <mergeCells count="10">
    <mergeCell ref="C40:F40"/>
    <mergeCell ref="C42:E42"/>
    <mergeCell ref="C43:E43"/>
    <mergeCell ref="C46:E46"/>
    <mergeCell ref="A1:C1"/>
    <mergeCell ref="F3:H3"/>
    <mergeCell ref="C5:D5"/>
    <mergeCell ref="E5:F5"/>
    <mergeCell ref="G5:H5"/>
    <mergeCell ref="C39:F39"/>
  </mergeCells>
  <conditionalFormatting sqref="B7:B37">
    <cfRule type="containsText" dxfId="23" priority="3" operator="containsText" text="Sonntag">
      <formula>NOT(ISERROR(SEARCH("Sonntag",B7)))</formula>
    </cfRule>
  </conditionalFormatting>
  <conditionalFormatting sqref="G41">
    <cfRule type="cellIs" dxfId="22" priority="5" operator="lessThan">
      <formula>0</formula>
    </cfRule>
  </conditionalFormatting>
  <conditionalFormatting sqref="G46">
    <cfRule type="cellIs" dxfId="21" priority="4" operator="lessThan">
      <formula>0</formula>
    </cfRule>
  </conditionalFormatting>
  <conditionalFormatting sqref="H7:H37">
    <cfRule type="cellIs" dxfId="20" priority="1" operator="equal">
      <formula>0</formula>
    </cfRule>
  </conditionalFormatting>
  <pageMargins left="0.75" right="0.75" top="1" bottom="1" header="0.5" footer="0.5"/>
  <pageSetup paperSize="9" scale="95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6"/>
  <sheetViews>
    <sheetView showGridLines="0" zoomScale="125" zoomScaleNormal="125" zoomScalePageLayoutView="125" workbookViewId="0">
      <selection activeCell="C7" sqref="C7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2.1640625" customWidth="1"/>
  </cols>
  <sheetData>
    <row r="1" spans="1:9" ht="24" x14ac:dyDescent="0.3">
      <c r="A1" s="43" t="s">
        <v>28</v>
      </c>
      <c r="B1" s="43"/>
      <c r="C1" s="43"/>
      <c r="D1" s="19" t="s">
        <v>55</v>
      </c>
      <c r="E1" s="20">
        <f>A7</f>
        <v>44043</v>
      </c>
      <c r="G1" s="15"/>
      <c r="H1" s="15"/>
      <c r="I1" s="15"/>
    </row>
    <row r="2" spans="1:9" ht="24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6" customHeight="1" x14ac:dyDescent="0.3">
      <c r="A3" s="7"/>
      <c r="B3" s="7"/>
      <c r="C3" s="7"/>
      <c r="D3" s="7"/>
      <c r="E3" s="7"/>
      <c r="F3" s="44" t="s">
        <v>58</v>
      </c>
      <c r="G3" s="44"/>
      <c r="H3" s="44"/>
      <c r="I3" s="11">
        <v>21</v>
      </c>
    </row>
    <row r="5" spans="1:9" x14ac:dyDescent="0.2">
      <c r="C5" s="50" t="s">
        <v>0</v>
      </c>
      <c r="D5" s="50"/>
      <c r="E5" s="50" t="s">
        <v>3</v>
      </c>
      <c r="F5" s="50"/>
      <c r="G5" s="45"/>
      <c r="H5" s="45"/>
      <c r="I5" s="35"/>
    </row>
    <row r="6" spans="1:9" x14ac:dyDescent="0.2">
      <c r="C6" s="51" t="s">
        <v>1</v>
      </c>
      <c r="D6" s="51" t="s">
        <v>2</v>
      </c>
      <c r="E6" s="51" t="s">
        <v>4</v>
      </c>
      <c r="F6" s="51" t="s">
        <v>2</v>
      </c>
      <c r="G6" s="51" t="s">
        <v>5</v>
      </c>
      <c r="H6" s="51" t="s">
        <v>6</v>
      </c>
      <c r="I6" s="51" t="s">
        <v>26</v>
      </c>
    </row>
    <row r="7" spans="1:9" x14ac:dyDescent="0.2">
      <c r="A7" s="14">
        <f>Juli!A37+1</f>
        <v>44043</v>
      </c>
      <c r="B7" s="23" t="str">
        <f>TEXT(A7,"tttt")</f>
        <v>Donnerstag</v>
      </c>
      <c r="C7" s="4"/>
      <c r="D7" s="4"/>
      <c r="E7" s="4"/>
      <c r="F7" s="4"/>
      <c r="G7" s="4"/>
      <c r="H7" s="4">
        <f>(D7-C7)+(F7-E7)-G7</f>
        <v>0</v>
      </c>
      <c r="I7" s="26"/>
    </row>
    <row r="8" spans="1:9" x14ac:dyDescent="0.2">
      <c r="A8" s="14">
        <f>A7+1</f>
        <v>44044</v>
      </c>
      <c r="B8" s="6" t="str">
        <f>TEXT(A8,"tttt")</f>
        <v>Freitag</v>
      </c>
      <c r="C8" s="5"/>
      <c r="D8" s="5"/>
      <c r="E8" s="5"/>
      <c r="F8" s="5"/>
      <c r="G8" s="5"/>
      <c r="H8" s="4">
        <f t="shared" ref="H8:H37" si="0">(D8-C8)+(F8-E8)-G8</f>
        <v>0</v>
      </c>
      <c r="I8" s="26"/>
    </row>
    <row r="9" spans="1:9" x14ac:dyDescent="0.2">
      <c r="A9" s="29">
        <f t="shared" ref="A9:A37" si="1">A8+1</f>
        <v>44045</v>
      </c>
      <c r="B9" s="33" t="str">
        <f t="shared" ref="B9:B37" si="2">TEXT(A9,"tttt")</f>
        <v>Samstag</v>
      </c>
      <c r="C9" s="34"/>
      <c r="D9" s="34"/>
      <c r="E9" s="34"/>
      <c r="F9" s="34"/>
      <c r="G9" s="34"/>
      <c r="H9" s="31">
        <f t="shared" si="0"/>
        <v>0</v>
      </c>
      <c r="I9" s="36"/>
    </row>
    <row r="10" spans="1:9" x14ac:dyDescent="0.2">
      <c r="A10" s="29">
        <f t="shared" si="1"/>
        <v>44046</v>
      </c>
      <c r="B10" s="33" t="str">
        <f t="shared" si="2"/>
        <v>Sonntag</v>
      </c>
      <c r="C10" s="31"/>
      <c r="D10" s="31"/>
      <c r="E10" s="31"/>
      <c r="F10" s="31"/>
      <c r="G10" s="31"/>
      <c r="H10" s="31">
        <f t="shared" si="0"/>
        <v>0</v>
      </c>
      <c r="I10" s="36"/>
    </row>
    <row r="11" spans="1:9" x14ac:dyDescent="0.2">
      <c r="A11" s="14">
        <f t="shared" si="1"/>
        <v>44047</v>
      </c>
      <c r="B11" s="6" t="str">
        <f t="shared" si="2"/>
        <v>Montag</v>
      </c>
      <c r="C11" s="4"/>
      <c r="D11" s="4"/>
      <c r="E11" s="4"/>
      <c r="F11" s="4"/>
      <c r="G11" s="4"/>
      <c r="H11" s="4">
        <f t="shared" si="0"/>
        <v>0</v>
      </c>
      <c r="I11" s="26"/>
    </row>
    <row r="12" spans="1:9" x14ac:dyDescent="0.2">
      <c r="A12" s="14">
        <f t="shared" si="1"/>
        <v>44048</v>
      </c>
      <c r="B12" s="6" t="str">
        <f t="shared" si="2"/>
        <v>Dienstag</v>
      </c>
      <c r="C12" s="4"/>
      <c r="D12" s="4"/>
      <c r="E12" s="4"/>
      <c r="F12" s="4"/>
      <c r="G12" s="4"/>
      <c r="H12" s="4">
        <f t="shared" si="0"/>
        <v>0</v>
      </c>
      <c r="I12" s="26"/>
    </row>
    <row r="13" spans="1:9" x14ac:dyDescent="0.2">
      <c r="A13" s="14">
        <f t="shared" si="1"/>
        <v>44049</v>
      </c>
      <c r="B13" s="6" t="str">
        <f t="shared" si="2"/>
        <v>Mittwoch</v>
      </c>
      <c r="C13" s="4"/>
      <c r="D13" s="4"/>
      <c r="E13" s="4"/>
      <c r="F13" s="4"/>
      <c r="G13" s="4"/>
      <c r="H13" s="4">
        <f t="shared" si="0"/>
        <v>0</v>
      </c>
      <c r="I13" s="26"/>
    </row>
    <row r="14" spans="1:9" x14ac:dyDescent="0.2">
      <c r="A14" s="14">
        <f t="shared" si="1"/>
        <v>44050</v>
      </c>
      <c r="B14" s="6" t="str">
        <f t="shared" si="2"/>
        <v>Donnerstag</v>
      </c>
      <c r="C14" s="5"/>
      <c r="D14" s="5"/>
      <c r="E14" s="5"/>
      <c r="F14" s="5"/>
      <c r="G14" s="5"/>
      <c r="H14" s="4">
        <f t="shared" si="0"/>
        <v>0</v>
      </c>
      <c r="I14" s="26"/>
    </row>
    <row r="15" spans="1:9" x14ac:dyDescent="0.2">
      <c r="A15" s="14">
        <f t="shared" si="1"/>
        <v>44051</v>
      </c>
      <c r="B15" s="6" t="str">
        <f t="shared" si="2"/>
        <v>Freitag</v>
      </c>
      <c r="C15" s="5"/>
      <c r="D15" s="5"/>
      <c r="E15" s="5"/>
      <c r="F15" s="5"/>
      <c r="G15" s="5"/>
      <c r="H15" s="4">
        <f t="shared" si="0"/>
        <v>0</v>
      </c>
      <c r="I15" s="26"/>
    </row>
    <row r="16" spans="1:9" x14ac:dyDescent="0.2">
      <c r="A16" s="29">
        <f t="shared" si="1"/>
        <v>44052</v>
      </c>
      <c r="B16" s="33" t="str">
        <f t="shared" si="2"/>
        <v>Samstag</v>
      </c>
      <c r="C16" s="34"/>
      <c r="D16" s="34"/>
      <c r="E16" s="34"/>
      <c r="F16" s="34"/>
      <c r="G16" s="34"/>
      <c r="H16" s="31">
        <f t="shared" si="0"/>
        <v>0</v>
      </c>
      <c r="I16" s="36"/>
    </row>
    <row r="17" spans="1:9" x14ac:dyDescent="0.2">
      <c r="A17" s="29">
        <f t="shared" si="1"/>
        <v>44053</v>
      </c>
      <c r="B17" s="33" t="str">
        <f t="shared" si="2"/>
        <v>Sonntag</v>
      </c>
      <c r="C17" s="34"/>
      <c r="D17" s="34"/>
      <c r="E17" s="34"/>
      <c r="F17" s="34"/>
      <c r="G17" s="34"/>
      <c r="H17" s="31">
        <f t="shared" si="0"/>
        <v>0</v>
      </c>
      <c r="I17" s="36"/>
    </row>
    <row r="18" spans="1:9" x14ac:dyDescent="0.2">
      <c r="A18" s="14">
        <f t="shared" si="1"/>
        <v>44054</v>
      </c>
      <c r="B18" s="6" t="str">
        <f t="shared" si="2"/>
        <v>Montag</v>
      </c>
      <c r="C18" s="5"/>
      <c r="D18" s="5"/>
      <c r="E18" s="5"/>
      <c r="F18" s="5"/>
      <c r="G18" s="5"/>
      <c r="H18" s="4">
        <f t="shared" si="0"/>
        <v>0</v>
      </c>
      <c r="I18" s="26"/>
    </row>
    <row r="19" spans="1:9" x14ac:dyDescent="0.2">
      <c r="A19" s="14">
        <f t="shared" si="1"/>
        <v>44055</v>
      </c>
      <c r="B19" s="6" t="str">
        <f t="shared" si="2"/>
        <v>Dienstag</v>
      </c>
      <c r="C19" s="5"/>
      <c r="D19" s="5"/>
      <c r="E19" s="5"/>
      <c r="F19" s="5"/>
      <c r="G19" s="5"/>
      <c r="H19" s="4">
        <f t="shared" si="0"/>
        <v>0</v>
      </c>
      <c r="I19" s="26"/>
    </row>
    <row r="20" spans="1:9" x14ac:dyDescent="0.2">
      <c r="A20" s="14">
        <f t="shared" si="1"/>
        <v>44056</v>
      </c>
      <c r="B20" s="6" t="str">
        <f t="shared" si="2"/>
        <v>Mittwoch</v>
      </c>
      <c r="C20" s="5"/>
      <c r="D20" s="5"/>
      <c r="E20" s="5"/>
      <c r="F20" s="5"/>
      <c r="G20" s="5"/>
      <c r="H20" s="4">
        <f t="shared" si="0"/>
        <v>0</v>
      </c>
      <c r="I20" s="26"/>
    </row>
    <row r="21" spans="1:9" x14ac:dyDescent="0.2">
      <c r="A21" s="14">
        <f t="shared" si="1"/>
        <v>44057</v>
      </c>
      <c r="B21" s="28" t="str">
        <f t="shared" si="2"/>
        <v>Donnerstag</v>
      </c>
      <c r="C21" s="5"/>
      <c r="D21" s="5"/>
      <c r="E21" s="5"/>
      <c r="F21" s="5"/>
      <c r="G21" s="5"/>
      <c r="H21" s="4">
        <f t="shared" si="0"/>
        <v>0</v>
      </c>
      <c r="I21" s="26"/>
    </row>
    <row r="22" spans="1:9" x14ac:dyDescent="0.2">
      <c r="A22" s="14">
        <f t="shared" si="1"/>
        <v>44058</v>
      </c>
      <c r="B22" s="6" t="str">
        <f t="shared" si="2"/>
        <v>Freitag</v>
      </c>
      <c r="C22" s="5"/>
      <c r="D22" s="5"/>
      <c r="E22" s="5"/>
      <c r="F22" s="5"/>
      <c r="G22" s="5"/>
      <c r="H22" s="4">
        <f t="shared" si="0"/>
        <v>0</v>
      </c>
      <c r="I22" s="26"/>
    </row>
    <row r="23" spans="1:9" x14ac:dyDescent="0.2">
      <c r="A23" s="29">
        <f t="shared" si="1"/>
        <v>44059</v>
      </c>
      <c r="B23" s="33" t="str">
        <f t="shared" si="2"/>
        <v>Samstag</v>
      </c>
      <c r="C23" s="34"/>
      <c r="D23" s="34"/>
      <c r="E23" s="34"/>
      <c r="F23" s="34"/>
      <c r="G23" s="34"/>
      <c r="H23" s="31">
        <f t="shared" si="0"/>
        <v>0</v>
      </c>
      <c r="I23" s="36"/>
    </row>
    <row r="24" spans="1:9" x14ac:dyDescent="0.2">
      <c r="A24" s="29">
        <f t="shared" si="1"/>
        <v>44060</v>
      </c>
      <c r="B24" s="33" t="str">
        <f t="shared" si="2"/>
        <v>Sonntag</v>
      </c>
      <c r="C24" s="34"/>
      <c r="D24" s="34"/>
      <c r="E24" s="34"/>
      <c r="F24" s="34"/>
      <c r="G24" s="34"/>
      <c r="H24" s="31">
        <f t="shared" si="0"/>
        <v>0</v>
      </c>
      <c r="I24" s="36"/>
    </row>
    <row r="25" spans="1:9" x14ac:dyDescent="0.2">
      <c r="A25" s="14">
        <f t="shared" si="1"/>
        <v>44061</v>
      </c>
      <c r="B25" s="6" t="str">
        <f t="shared" si="2"/>
        <v>Montag</v>
      </c>
      <c r="C25" s="5"/>
      <c r="D25" s="5"/>
      <c r="E25" s="5"/>
      <c r="F25" s="5"/>
      <c r="G25" s="5"/>
      <c r="H25" s="4">
        <f t="shared" si="0"/>
        <v>0</v>
      </c>
      <c r="I25" s="26"/>
    </row>
    <row r="26" spans="1:9" x14ac:dyDescent="0.2">
      <c r="A26" s="14">
        <f t="shared" si="1"/>
        <v>44062</v>
      </c>
      <c r="B26" s="6" t="str">
        <f t="shared" si="2"/>
        <v>Dienstag</v>
      </c>
      <c r="C26" s="5"/>
      <c r="D26" s="5"/>
      <c r="E26" s="5"/>
      <c r="F26" s="5"/>
      <c r="G26" s="5"/>
      <c r="H26" s="4">
        <f t="shared" si="0"/>
        <v>0</v>
      </c>
      <c r="I26" s="26"/>
    </row>
    <row r="27" spans="1:9" x14ac:dyDescent="0.2">
      <c r="A27" s="14">
        <f t="shared" si="1"/>
        <v>44063</v>
      </c>
      <c r="B27" s="6" t="str">
        <f t="shared" si="2"/>
        <v>Mittwoch</v>
      </c>
      <c r="C27" s="5"/>
      <c r="D27" s="5"/>
      <c r="E27" s="5"/>
      <c r="F27" s="5"/>
      <c r="G27" s="5"/>
      <c r="H27" s="4">
        <f t="shared" si="0"/>
        <v>0</v>
      </c>
      <c r="I27" s="26"/>
    </row>
    <row r="28" spans="1:9" x14ac:dyDescent="0.2">
      <c r="A28" s="14">
        <f t="shared" si="1"/>
        <v>44064</v>
      </c>
      <c r="B28" s="6" t="str">
        <f t="shared" si="2"/>
        <v>Donnerstag</v>
      </c>
      <c r="C28" s="5"/>
      <c r="D28" s="5"/>
      <c r="E28" s="5"/>
      <c r="F28" s="5"/>
      <c r="G28" s="5"/>
      <c r="H28" s="4">
        <f t="shared" si="0"/>
        <v>0</v>
      </c>
      <c r="I28" s="26"/>
    </row>
    <row r="29" spans="1:9" x14ac:dyDescent="0.2">
      <c r="A29" s="14">
        <f t="shared" si="1"/>
        <v>44065</v>
      </c>
      <c r="B29" s="6" t="str">
        <f t="shared" si="2"/>
        <v>Freitag</v>
      </c>
      <c r="C29" s="5"/>
      <c r="D29" s="5"/>
      <c r="E29" s="5"/>
      <c r="F29" s="5"/>
      <c r="G29" s="5"/>
      <c r="H29" s="4">
        <f t="shared" si="0"/>
        <v>0</v>
      </c>
      <c r="I29" s="26"/>
    </row>
    <row r="30" spans="1:9" x14ac:dyDescent="0.2">
      <c r="A30" s="29">
        <f t="shared" si="1"/>
        <v>44066</v>
      </c>
      <c r="B30" s="33" t="str">
        <f t="shared" si="2"/>
        <v>Samstag</v>
      </c>
      <c r="C30" s="34"/>
      <c r="D30" s="34"/>
      <c r="E30" s="34"/>
      <c r="F30" s="34"/>
      <c r="G30" s="34"/>
      <c r="H30" s="31">
        <f t="shared" si="0"/>
        <v>0</v>
      </c>
      <c r="I30" s="36"/>
    </row>
    <row r="31" spans="1:9" x14ac:dyDescent="0.2">
      <c r="A31" s="29">
        <f t="shared" si="1"/>
        <v>44067</v>
      </c>
      <c r="B31" s="33" t="str">
        <f t="shared" si="2"/>
        <v>Sonntag</v>
      </c>
      <c r="C31" s="34"/>
      <c r="D31" s="34"/>
      <c r="E31" s="34"/>
      <c r="F31" s="34"/>
      <c r="G31" s="34"/>
      <c r="H31" s="31">
        <f t="shared" si="0"/>
        <v>0</v>
      </c>
      <c r="I31" s="36"/>
    </row>
    <row r="32" spans="1:9" x14ac:dyDescent="0.2">
      <c r="A32" s="14">
        <f t="shared" si="1"/>
        <v>44068</v>
      </c>
      <c r="B32" s="6" t="str">
        <f t="shared" si="2"/>
        <v>Montag</v>
      </c>
      <c r="C32" s="4"/>
      <c r="D32" s="4"/>
      <c r="E32" s="5"/>
      <c r="F32" s="5"/>
      <c r="G32" s="5"/>
      <c r="H32" s="4">
        <f t="shared" si="0"/>
        <v>0</v>
      </c>
      <c r="I32" s="26"/>
    </row>
    <row r="33" spans="1:9" x14ac:dyDescent="0.2">
      <c r="A33" s="14">
        <f t="shared" si="1"/>
        <v>44069</v>
      </c>
      <c r="B33" s="6" t="str">
        <f t="shared" si="2"/>
        <v>Dienstag</v>
      </c>
      <c r="C33" s="4"/>
      <c r="D33" s="4"/>
      <c r="E33" s="5"/>
      <c r="F33" s="5"/>
      <c r="G33" s="5"/>
      <c r="H33" s="4">
        <f t="shared" si="0"/>
        <v>0</v>
      </c>
      <c r="I33" s="26"/>
    </row>
    <row r="34" spans="1:9" x14ac:dyDescent="0.2">
      <c r="A34" s="14">
        <f t="shared" si="1"/>
        <v>44070</v>
      </c>
      <c r="B34" s="6" t="str">
        <f t="shared" si="2"/>
        <v>Mittwoch</v>
      </c>
      <c r="C34" s="4"/>
      <c r="D34" s="4"/>
      <c r="E34" s="5"/>
      <c r="F34" s="5"/>
      <c r="G34" s="5"/>
      <c r="H34" s="4">
        <f t="shared" si="0"/>
        <v>0</v>
      </c>
      <c r="I34" s="26"/>
    </row>
    <row r="35" spans="1:9" x14ac:dyDescent="0.2">
      <c r="A35" s="14">
        <f t="shared" si="1"/>
        <v>44071</v>
      </c>
      <c r="B35" s="6" t="str">
        <f t="shared" si="2"/>
        <v>Donnerstag</v>
      </c>
      <c r="C35" s="5"/>
      <c r="D35" s="5"/>
      <c r="E35" s="5"/>
      <c r="F35" s="5"/>
      <c r="G35" s="5"/>
      <c r="H35" s="4">
        <f t="shared" si="0"/>
        <v>0</v>
      </c>
      <c r="I35" s="26"/>
    </row>
    <row r="36" spans="1:9" x14ac:dyDescent="0.2">
      <c r="A36" s="14">
        <f t="shared" si="1"/>
        <v>44072</v>
      </c>
      <c r="B36" s="6" t="str">
        <f t="shared" si="2"/>
        <v>Freitag</v>
      </c>
      <c r="C36" s="5"/>
      <c r="D36" s="5"/>
      <c r="E36" s="5"/>
      <c r="F36" s="5"/>
      <c r="G36" s="5"/>
      <c r="H36" s="4">
        <f t="shared" si="0"/>
        <v>0</v>
      </c>
      <c r="I36" s="26"/>
    </row>
    <row r="37" spans="1:9" x14ac:dyDescent="0.2">
      <c r="A37" s="29">
        <f t="shared" si="1"/>
        <v>44073</v>
      </c>
      <c r="B37" s="33" t="str">
        <f t="shared" si="2"/>
        <v>Samstag</v>
      </c>
      <c r="C37" s="34"/>
      <c r="D37" s="34"/>
      <c r="E37" s="34"/>
      <c r="F37" s="34"/>
      <c r="G37" s="34"/>
      <c r="H37" s="31">
        <f t="shared" si="0"/>
        <v>0</v>
      </c>
      <c r="I37" s="36"/>
    </row>
    <row r="38" spans="1:9" x14ac:dyDescent="0.2">
      <c r="I38" s="27"/>
    </row>
    <row r="39" spans="1:9" ht="17" x14ac:dyDescent="0.2">
      <c r="C39" s="41" t="s">
        <v>19</v>
      </c>
      <c r="D39" s="41"/>
      <c r="E39" s="41"/>
      <c r="F39" s="41"/>
      <c r="G39" s="10">
        <f>I3*Januar!I4</f>
        <v>7.35</v>
      </c>
      <c r="I39" s="27"/>
    </row>
    <row r="40" spans="1:9" ht="17" x14ac:dyDescent="0.2">
      <c r="C40" s="41" t="s">
        <v>32</v>
      </c>
      <c r="D40" s="41"/>
      <c r="E40" s="41"/>
      <c r="F40" s="41"/>
      <c r="G40" s="1">
        <f>SUM(H7:H37)</f>
        <v>0</v>
      </c>
    </row>
    <row r="41" spans="1:9" ht="17" x14ac:dyDescent="0.2">
      <c r="C41" s="8" t="s">
        <v>20</v>
      </c>
      <c r="D41" s="8"/>
      <c r="E41" s="8"/>
      <c r="F41" s="8"/>
      <c r="G41" s="9">
        <f>(G40-G39)+(G43*Januar!I4)+(G44*Januar!I4)</f>
        <v>-7.35</v>
      </c>
    </row>
    <row r="42" spans="1:9" ht="17" x14ac:dyDescent="0.2">
      <c r="C42" s="41" t="s">
        <v>7</v>
      </c>
      <c r="D42" s="41"/>
      <c r="E42" s="41"/>
      <c r="F42" s="3"/>
      <c r="G42" s="2">
        <f>Juli!G42-G43</f>
        <v>23.5</v>
      </c>
    </row>
    <row r="43" spans="1:9" ht="17" x14ac:dyDescent="0.2">
      <c r="C43" s="41" t="s">
        <v>15</v>
      </c>
      <c r="D43" s="41"/>
      <c r="E43" s="41"/>
      <c r="F43" s="3"/>
      <c r="G43" s="2">
        <f>COUNTIF(I7:I37,"Ferien")+(COUNTIF(I7:I37,"Ferienhalbtag")*0.5)</f>
        <v>0</v>
      </c>
    </row>
    <row r="44" spans="1:9" ht="17" x14ac:dyDescent="0.2">
      <c r="C44" s="8" t="s">
        <v>56</v>
      </c>
      <c r="D44" s="8"/>
      <c r="E44" s="8"/>
      <c r="F44" s="3"/>
      <c r="G44" s="2">
        <f>COUNTIF(I7:I37,"Krank")+(COUNTIF(I7:I37,"Krankhalbtag")*0.5)</f>
        <v>0</v>
      </c>
    </row>
    <row r="46" spans="1:9" ht="17" x14ac:dyDescent="0.2">
      <c r="C46" s="41" t="s">
        <v>57</v>
      </c>
      <c r="D46" s="41"/>
      <c r="E46" s="41"/>
      <c r="F46" s="3"/>
      <c r="G46" s="9">
        <f>Juli!G46+August!G41</f>
        <v>-57.91041666666667</v>
      </c>
    </row>
  </sheetData>
  <mergeCells count="10">
    <mergeCell ref="C40:F40"/>
    <mergeCell ref="C42:E42"/>
    <mergeCell ref="C43:E43"/>
    <mergeCell ref="C46:E46"/>
    <mergeCell ref="A1:C1"/>
    <mergeCell ref="F3:H3"/>
    <mergeCell ref="C5:D5"/>
    <mergeCell ref="E5:F5"/>
    <mergeCell ref="G5:H5"/>
    <mergeCell ref="C39:F39"/>
  </mergeCells>
  <conditionalFormatting sqref="B7:B37">
    <cfRule type="containsText" dxfId="19" priority="3" operator="containsText" text="Sonntag">
      <formula>NOT(ISERROR(SEARCH("Sonntag",B7)))</formula>
    </cfRule>
  </conditionalFormatting>
  <conditionalFormatting sqref="G41">
    <cfRule type="cellIs" dxfId="18" priority="5" operator="lessThan">
      <formula>0</formula>
    </cfRule>
  </conditionalFormatting>
  <conditionalFormatting sqref="G46">
    <cfRule type="cellIs" dxfId="17" priority="4" operator="lessThan">
      <formula>0</formula>
    </cfRule>
  </conditionalFormatting>
  <conditionalFormatting sqref="H7:H37">
    <cfRule type="cellIs" dxfId="16" priority="1" operator="equal">
      <formula>0</formula>
    </cfRule>
  </conditionalFormatting>
  <pageMargins left="0.75" right="0.75" top="1" bottom="1" header="0.5" footer="0.5"/>
  <pageSetup paperSize="9" scale="95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6"/>
  <sheetViews>
    <sheetView showGridLines="0" zoomScale="125" zoomScaleNormal="125" zoomScalePageLayoutView="125" workbookViewId="0">
      <selection activeCell="C7" sqref="C7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2.1640625" customWidth="1"/>
  </cols>
  <sheetData>
    <row r="1" spans="1:9" ht="24" x14ac:dyDescent="0.3">
      <c r="A1" s="43" t="s">
        <v>28</v>
      </c>
      <c r="B1" s="43"/>
      <c r="C1" s="43"/>
      <c r="D1" s="19" t="s">
        <v>59</v>
      </c>
      <c r="E1" s="20">
        <f>A7</f>
        <v>44074</v>
      </c>
      <c r="G1" s="15"/>
      <c r="H1" s="15"/>
      <c r="I1" s="15"/>
    </row>
    <row r="2" spans="1:9" ht="24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6" customHeight="1" x14ac:dyDescent="0.3">
      <c r="A3" s="7"/>
      <c r="B3" s="7"/>
      <c r="C3" s="7"/>
      <c r="D3" s="7"/>
      <c r="E3" s="7"/>
      <c r="F3" s="44" t="s">
        <v>60</v>
      </c>
      <c r="G3" s="44"/>
      <c r="H3" s="44"/>
      <c r="I3" s="11">
        <v>21</v>
      </c>
    </row>
    <row r="5" spans="1:9" x14ac:dyDescent="0.2">
      <c r="C5" s="50" t="s">
        <v>0</v>
      </c>
      <c r="D5" s="50"/>
      <c r="E5" s="50" t="s">
        <v>3</v>
      </c>
      <c r="F5" s="50"/>
      <c r="G5" s="45"/>
      <c r="H5" s="45"/>
      <c r="I5" s="35"/>
    </row>
    <row r="6" spans="1:9" x14ac:dyDescent="0.2">
      <c r="C6" s="51" t="s">
        <v>1</v>
      </c>
      <c r="D6" s="51" t="s">
        <v>2</v>
      </c>
      <c r="E6" s="51" t="s">
        <v>4</v>
      </c>
      <c r="F6" s="51" t="s">
        <v>2</v>
      </c>
      <c r="G6" s="51" t="s">
        <v>5</v>
      </c>
      <c r="H6" s="51" t="s">
        <v>6</v>
      </c>
      <c r="I6" s="51" t="s">
        <v>26</v>
      </c>
    </row>
    <row r="7" spans="1:9" x14ac:dyDescent="0.2">
      <c r="A7" s="29">
        <f>August!A37+1</f>
        <v>44074</v>
      </c>
      <c r="B7" s="33" t="str">
        <f>TEXT(A7,"tttt")</f>
        <v>Sonntag</v>
      </c>
      <c r="C7" s="31"/>
      <c r="D7" s="31"/>
      <c r="E7" s="31"/>
      <c r="F7" s="31"/>
      <c r="G7" s="31"/>
      <c r="H7" s="31">
        <f>(D7-C7)+(F7-E7)-G7</f>
        <v>0</v>
      </c>
      <c r="I7" s="36"/>
    </row>
    <row r="8" spans="1:9" x14ac:dyDescent="0.2">
      <c r="A8" s="14">
        <f>A7+1</f>
        <v>44075</v>
      </c>
      <c r="B8" s="6" t="str">
        <f>TEXT(A8,"tttt")</f>
        <v>Montag</v>
      </c>
      <c r="C8" s="5"/>
      <c r="D8" s="5"/>
      <c r="E8" s="5"/>
      <c r="F8" s="5"/>
      <c r="G8" s="5"/>
      <c r="H8" s="4">
        <f t="shared" ref="H8:H36" si="0">(D8-C8)+(F8-E8)-G8</f>
        <v>0</v>
      </c>
      <c r="I8" s="26"/>
    </row>
    <row r="9" spans="1:9" x14ac:dyDescent="0.2">
      <c r="A9" s="14">
        <f t="shared" ref="A9:A36" si="1">A8+1</f>
        <v>44076</v>
      </c>
      <c r="B9" s="6" t="str">
        <f t="shared" ref="B9:B36" si="2">TEXT(A9,"tttt")</f>
        <v>Dienstag</v>
      </c>
      <c r="C9" s="5"/>
      <c r="D9" s="5"/>
      <c r="E9" s="5"/>
      <c r="F9" s="5"/>
      <c r="G9" s="5"/>
      <c r="H9" s="4">
        <f t="shared" si="0"/>
        <v>0</v>
      </c>
      <c r="I9" s="26"/>
    </row>
    <row r="10" spans="1:9" x14ac:dyDescent="0.2">
      <c r="A10" s="14">
        <f t="shared" si="1"/>
        <v>44077</v>
      </c>
      <c r="B10" s="6" t="str">
        <f t="shared" si="2"/>
        <v>Mittwoch</v>
      </c>
      <c r="C10" s="4"/>
      <c r="D10" s="4"/>
      <c r="E10" s="4"/>
      <c r="F10" s="4"/>
      <c r="G10" s="4"/>
      <c r="H10" s="4">
        <f t="shared" si="0"/>
        <v>0</v>
      </c>
      <c r="I10" s="26"/>
    </row>
    <row r="11" spans="1:9" x14ac:dyDescent="0.2">
      <c r="A11" s="14">
        <f t="shared" si="1"/>
        <v>44078</v>
      </c>
      <c r="B11" s="6" t="str">
        <f t="shared" si="2"/>
        <v>Donnerstag</v>
      </c>
      <c r="C11" s="4"/>
      <c r="D11" s="4"/>
      <c r="E11" s="4"/>
      <c r="F11" s="4"/>
      <c r="G11" s="4"/>
      <c r="H11" s="4">
        <f t="shared" si="0"/>
        <v>0</v>
      </c>
      <c r="I11" s="26"/>
    </row>
    <row r="12" spans="1:9" x14ac:dyDescent="0.2">
      <c r="A12" s="14">
        <f t="shared" si="1"/>
        <v>44079</v>
      </c>
      <c r="B12" s="6" t="str">
        <f t="shared" si="2"/>
        <v>Freitag</v>
      </c>
      <c r="C12" s="4"/>
      <c r="D12" s="4"/>
      <c r="E12" s="4"/>
      <c r="F12" s="4"/>
      <c r="G12" s="4"/>
      <c r="H12" s="4">
        <f t="shared" si="0"/>
        <v>0</v>
      </c>
      <c r="I12" s="26"/>
    </row>
    <row r="13" spans="1:9" x14ac:dyDescent="0.2">
      <c r="A13" s="29">
        <f t="shared" si="1"/>
        <v>44080</v>
      </c>
      <c r="B13" s="33" t="str">
        <f t="shared" si="2"/>
        <v>Samstag</v>
      </c>
      <c r="C13" s="31"/>
      <c r="D13" s="31"/>
      <c r="E13" s="31"/>
      <c r="F13" s="31"/>
      <c r="G13" s="31"/>
      <c r="H13" s="31">
        <f t="shared" si="0"/>
        <v>0</v>
      </c>
      <c r="I13" s="36"/>
    </row>
    <row r="14" spans="1:9" x14ac:dyDescent="0.2">
      <c r="A14" s="29">
        <f t="shared" si="1"/>
        <v>44081</v>
      </c>
      <c r="B14" s="33" t="str">
        <f t="shared" si="2"/>
        <v>Sonntag</v>
      </c>
      <c r="C14" s="34"/>
      <c r="D14" s="34"/>
      <c r="E14" s="34"/>
      <c r="F14" s="34"/>
      <c r="G14" s="34"/>
      <c r="H14" s="31">
        <f t="shared" si="0"/>
        <v>0</v>
      </c>
      <c r="I14" s="36"/>
    </row>
    <row r="15" spans="1:9" x14ac:dyDescent="0.2">
      <c r="A15" s="14">
        <f t="shared" si="1"/>
        <v>44082</v>
      </c>
      <c r="B15" s="6" t="str">
        <f t="shared" si="2"/>
        <v>Montag</v>
      </c>
      <c r="C15" s="5"/>
      <c r="D15" s="5"/>
      <c r="E15" s="5"/>
      <c r="F15" s="5"/>
      <c r="G15" s="5"/>
      <c r="H15" s="4">
        <f t="shared" si="0"/>
        <v>0</v>
      </c>
      <c r="I15" s="26"/>
    </row>
    <row r="16" spans="1:9" x14ac:dyDescent="0.2">
      <c r="A16" s="14">
        <f t="shared" si="1"/>
        <v>44083</v>
      </c>
      <c r="B16" s="6" t="str">
        <f t="shared" si="2"/>
        <v>Dienstag</v>
      </c>
      <c r="C16" s="5"/>
      <c r="D16" s="5"/>
      <c r="E16" s="5"/>
      <c r="F16" s="5"/>
      <c r="G16" s="5"/>
      <c r="H16" s="4">
        <f t="shared" si="0"/>
        <v>0</v>
      </c>
      <c r="I16" s="26"/>
    </row>
    <row r="17" spans="1:9" x14ac:dyDescent="0.2">
      <c r="A17" s="14">
        <f t="shared" si="1"/>
        <v>44084</v>
      </c>
      <c r="B17" s="6" t="str">
        <f t="shared" si="2"/>
        <v>Mittwoch</v>
      </c>
      <c r="C17" s="5"/>
      <c r="D17" s="5"/>
      <c r="E17" s="5"/>
      <c r="F17" s="5"/>
      <c r="G17" s="5"/>
      <c r="H17" s="4">
        <f t="shared" si="0"/>
        <v>0</v>
      </c>
      <c r="I17" s="26"/>
    </row>
    <row r="18" spans="1:9" x14ac:dyDescent="0.2">
      <c r="A18" s="14">
        <f t="shared" si="1"/>
        <v>44085</v>
      </c>
      <c r="B18" s="6" t="str">
        <f t="shared" si="2"/>
        <v>Donnerstag</v>
      </c>
      <c r="C18" s="5"/>
      <c r="D18" s="5"/>
      <c r="E18" s="5"/>
      <c r="F18" s="5"/>
      <c r="G18" s="5"/>
      <c r="H18" s="4">
        <f t="shared" si="0"/>
        <v>0</v>
      </c>
      <c r="I18" s="26"/>
    </row>
    <row r="19" spans="1:9" x14ac:dyDescent="0.2">
      <c r="A19" s="14">
        <f t="shared" si="1"/>
        <v>44086</v>
      </c>
      <c r="B19" s="6" t="str">
        <f t="shared" si="2"/>
        <v>Freitag</v>
      </c>
      <c r="C19" s="5"/>
      <c r="D19" s="5"/>
      <c r="E19" s="5"/>
      <c r="F19" s="5"/>
      <c r="G19" s="5"/>
      <c r="H19" s="4">
        <f t="shared" si="0"/>
        <v>0</v>
      </c>
      <c r="I19" s="26"/>
    </row>
    <row r="20" spans="1:9" x14ac:dyDescent="0.2">
      <c r="A20" s="29">
        <f t="shared" si="1"/>
        <v>44087</v>
      </c>
      <c r="B20" s="33" t="str">
        <f t="shared" si="2"/>
        <v>Samstag</v>
      </c>
      <c r="C20" s="34"/>
      <c r="D20" s="34"/>
      <c r="E20" s="34"/>
      <c r="F20" s="34"/>
      <c r="G20" s="34"/>
      <c r="H20" s="31">
        <f t="shared" si="0"/>
        <v>0</v>
      </c>
      <c r="I20" s="36"/>
    </row>
    <row r="21" spans="1:9" x14ac:dyDescent="0.2">
      <c r="A21" s="29">
        <f t="shared" si="1"/>
        <v>44088</v>
      </c>
      <c r="B21" s="33" t="str">
        <f t="shared" si="2"/>
        <v>Sonntag</v>
      </c>
      <c r="C21" s="34"/>
      <c r="D21" s="34"/>
      <c r="E21" s="34"/>
      <c r="F21" s="34"/>
      <c r="G21" s="34"/>
      <c r="H21" s="31">
        <f t="shared" si="0"/>
        <v>0</v>
      </c>
      <c r="I21" s="36"/>
    </row>
    <row r="22" spans="1:9" x14ac:dyDescent="0.2">
      <c r="A22" s="14">
        <f t="shared" si="1"/>
        <v>44089</v>
      </c>
      <c r="B22" s="6" t="str">
        <f t="shared" si="2"/>
        <v>Montag</v>
      </c>
      <c r="C22" s="5"/>
      <c r="D22" s="5"/>
      <c r="E22" s="5"/>
      <c r="F22" s="5"/>
      <c r="G22" s="5"/>
      <c r="H22" s="4">
        <f t="shared" si="0"/>
        <v>0</v>
      </c>
      <c r="I22" s="26"/>
    </row>
    <row r="23" spans="1:9" x14ac:dyDescent="0.2">
      <c r="A23" s="14">
        <f t="shared" si="1"/>
        <v>44090</v>
      </c>
      <c r="B23" s="6" t="str">
        <f t="shared" si="2"/>
        <v>Dienstag</v>
      </c>
      <c r="C23" s="5"/>
      <c r="D23" s="5"/>
      <c r="E23" s="5"/>
      <c r="F23" s="5"/>
      <c r="G23" s="5"/>
      <c r="H23" s="4">
        <f t="shared" si="0"/>
        <v>0</v>
      </c>
      <c r="I23" s="26"/>
    </row>
    <row r="24" spans="1:9" x14ac:dyDescent="0.2">
      <c r="A24" s="14">
        <f t="shared" si="1"/>
        <v>44091</v>
      </c>
      <c r="B24" s="6" t="str">
        <f t="shared" si="2"/>
        <v>Mittwoch</v>
      </c>
      <c r="C24" s="5"/>
      <c r="D24" s="5"/>
      <c r="E24" s="5"/>
      <c r="F24" s="5"/>
      <c r="G24" s="5"/>
      <c r="H24" s="4">
        <f t="shared" si="0"/>
        <v>0</v>
      </c>
      <c r="I24" s="26"/>
    </row>
    <row r="25" spans="1:9" x14ac:dyDescent="0.2">
      <c r="A25" s="14">
        <f t="shared" si="1"/>
        <v>44092</v>
      </c>
      <c r="B25" s="6" t="str">
        <f t="shared" si="2"/>
        <v>Donnerstag</v>
      </c>
      <c r="C25" s="5"/>
      <c r="D25" s="5"/>
      <c r="E25" s="5"/>
      <c r="F25" s="5"/>
      <c r="G25" s="5"/>
      <c r="H25" s="4">
        <f t="shared" si="0"/>
        <v>0</v>
      </c>
      <c r="I25" s="26"/>
    </row>
    <row r="26" spans="1:9" x14ac:dyDescent="0.2">
      <c r="A26" s="14">
        <f t="shared" si="1"/>
        <v>44093</v>
      </c>
      <c r="B26" s="6" t="str">
        <f t="shared" si="2"/>
        <v>Freitag</v>
      </c>
      <c r="C26" s="5"/>
      <c r="D26" s="5"/>
      <c r="E26" s="5"/>
      <c r="F26" s="5"/>
      <c r="G26" s="5"/>
      <c r="H26" s="4">
        <f t="shared" si="0"/>
        <v>0</v>
      </c>
      <c r="I26" s="26"/>
    </row>
    <row r="27" spans="1:9" x14ac:dyDescent="0.2">
      <c r="A27" s="29">
        <f t="shared" si="1"/>
        <v>44094</v>
      </c>
      <c r="B27" s="33" t="str">
        <f t="shared" si="2"/>
        <v>Samstag</v>
      </c>
      <c r="C27" s="34"/>
      <c r="D27" s="34"/>
      <c r="E27" s="34"/>
      <c r="F27" s="34"/>
      <c r="G27" s="34"/>
      <c r="H27" s="31">
        <f t="shared" si="0"/>
        <v>0</v>
      </c>
      <c r="I27" s="36"/>
    </row>
    <row r="28" spans="1:9" x14ac:dyDescent="0.2">
      <c r="A28" s="29">
        <f t="shared" si="1"/>
        <v>44095</v>
      </c>
      <c r="B28" s="33" t="str">
        <f t="shared" si="2"/>
        <v>Sonntag</v>
      </c>
      <c r="C28" s="34"/>
      <c r="D28" s="34"/>
      <c r="E28" s="34"/>
      <c r="F28" s="34"/>
      <c r="G28" s="34"/>
      <c r="H28" s="31">
        <f t="shared" si="0"/>
        <v>0</v>
      </c>
      <c r="I28" s="36"/>
    </row>
    <row r="29" spans="1:9" x14ac:dyDescent="0.2">
      <c r="A29" s="14">
        <f t="shared" si="1"/>
        <v>44096</v>
      </c>
      <c r="B29" s="6" t="str">
        <f t="shared" si="2"/>
        <v>Montag</v>
      </c>
      <c r="C29" s="5"/>
      <c r="D29" s="5"/>
      <c r="E29" s="5"/>
      <c r="F29" s="5"/>
      <c r="G29" s="5"/>
      <c r="H29" s="4">
        <f t="shared" si="0"/>
        <v>0</v>
      </c>
      <c r="I29" s="26"/>
    </row>
    <row r="30" spans="1:9" x14ac:dyDescent="0.2">
      <c r="A30" s="14">
        <f t="shared" si="1"/>
        <v>44097</v>
      </c>
      <c r="B30" s="6" t="str">
        <f t="shared" si="2"/>
        <v>Dienstag</v>
      </c>
      <c r="C30" s="5"/>
      <c r="D30" s="5"/>
      <c r="E30" s="5"/>
      <c r="F30" s="5"/>
      <c r="G30" s="5"/>
      <c r="H30" s="4">
        <f t="shared" si="0"/>
        <v>0</v>
      </c>
      <c r="I30" s="26"/>
    </row>
    <row r="31" spans="1:9" x14ac:dyDescent="0.2">
      <c r="A31" s="14">
        <f t="shared" si="1"/>
        <v>44098</v>
      </c>
      <c r="B31" s="6" t="str">
        <f t="shared" si="2"/>
        <v>Mittwoch</v>
      </c>
      <c r="C31" s="5"/>
      <c r="D31" s="5"/>
      <c r="E31" s="5"/>
      <c r="F31" s="5"/>
      <c r="G31" s="5"/>
      <c r="H31" s="4">
        <f t="shared" si="0"/>
        <v>0</v>
      </c>
      <c r="I31" s="26"/>
    </row>
    <row r="32" spans="1:9" x14ac:dyDescent="0.2">
      <c r="A32" s="14">
        <f t="shared" si="1"/>
        <v>44099</v>
      </c>
      <c r="B32" s="6" t="str">
        <f t="shared" si="2"/>
        <v>Donnerstag</v>
      </c>
      <c r="C32" s="4"/>
      <c r="D32" s="4"/>
      <c r="E32" s="5"/>
      <c r="F32" s="5"/>
      <c r="G32" s="5"/>
      <c r="H32" s="4">
        <f t="shared" si="0"/>
        <v>0</v>
      </c>
      <c r="I32" s="26"/>
    </row>
    <row r="33" spans="1:9" x14ac:dyDescent="0.2">
      <c r="A33" s="14">
        <f t="shared" si="1"/>
        <v>44100</v>
      </c>
      <c r="B33" s="6" t="str">
        <f t="shared" si="2"/>
        <v>Freitag</v>
      </c>
      <c r="C33" s="4"/>
      <c r="D33" s="4"/>
      <c r="E33" s="5"/>
      <c r="F33" s="5"/>
      <c r="G33" s="5"/>
      <c r="H33" s="4">
        <f t="shared" si="0"/>
        <v>0</v>
      </c>
      <c r="I33" s="26"/>
    </row>
    <row r="34" spans="1:9" x14ac:dyDescent="0.2">
      <c r="A34" s="29">
        <f t="shared" si="1"/>
        <v>44101</v>
      </c>
      <c r="B34" s="33" t="str">
        <f t="shared" si="2"/>
        <v>Samstag</v>
      </c>
      <c r="C34" s="31"/>
      <c r="D34" s="31"/>
      <c r="E34" s="34"/>
      <c r="F34" s="34"/>
      <c r="G34" s="34"/>
      <c r="H34" s="31">
        <f t="shared" si="0"/>
        <v>0</v>
      </c>
      <c r="I34" s="36"/>
    </row>
    <row r="35" spans="1:9" x14ac:dyDescent="0.2">
      <c r="A35" s="29">
        <f t="shared" si="1"/>
        <v>44102</v>
      </c>
      <c r="B35" s="33" t="str">
        <f t="shared" si="2"/>
        <v>Sonntag</v>
      </c>
      <c r="C35" s="34"/>
      <c r="D35" s="34"/>
      <c r="E35" s="34"/>
      <c r="F35" s="34"/>
      <c r="G35" s="34"/>
      <c r="H35" s="31">
        <f t="shared" si="0"/>
        <v>0</v>
      </c>
      <c r="I35" s="36"/>
    </row>
    <row r="36" spans="1:9" x14ac:dyDescent="0.2">
      <c r="A36" s="14">
        <f t="shared" si="1"/>
        <v>44103</v>
      </c>
      <c r="B36" s="6" t="str">
        <f t="shared" si="2"/>
        <v>Montag</v>
      </c>
      <c r="C36" s="5"/>
      <c r="D36" s="5"/>
      <c r="E36" s="5"/>
      <c r="F36" s="5"/>
      <c r="G36" s="5"/>
      <c r="H36" s="4">
        <f t="shared" si="0"/>
        <v>0</v>
      </c>
      <c r="I36" s="26"/>
    </row>
    <row r="37" spans="1:9" x14ac:dyDescent="0.2">
      <c r="A37" s="29"/>
      <c r="B37" s="33"/>
      <c r="C37" s="34"/>
      <c r="D37" s="34"/>
      <c r="E37" s="34"/>
      <c r="F37" s="34"/>
      <c r="G37" s="34"/>
      <c r="H37" s="31"/>
      <c r="I37" s="36"/>
    </row>
    <row r="38" spans="1:9" x14ac:dyDescent="0.2">
      <c r="I38" s="27"/>
    </row>
    <row r="39" spans="1:9" ht="17" x14ac:dyDescent="0.2">
      <c r="C39" s="41" t="s">
        <v>19</v>
      </c>
      <c r="D39" s="41"/>
      <c r="E39" s="41"/>
      <c r="F39" s="41"/>
      <c r="G39" s="10">
        <f>I3*Januar!I4</f>
        <v>7.35</v>
      </c>
      <c r="I39" s="27"/>
    </row>
    <row r="40" spans="1:9" ht="17" x14ac:dyDescent="0.2">
      <c r="C40" s="41" t="s">
        <v>32</v>
      </c>
      <c r="D40" s="41"/>
      <c r="E40" s="41"/>
      <c r="F40" s="41"/>
      <c r="G40" s="1">
        <f>SUM(H7:H37)</f>
        <v>0</v>
      </c>
    </row>
    <row r="41" spans="1:9" ht="17" x14ac:dyDescent="0.2">
      <c r="C41" s="8" t="s">
        <v>20</v>
      </c>
      <c r="D41" s="8"/>
      <c r="E41" s="8"/>
      <c r="F41" s="8"/>
      <c r="G41" s="9">
        <f>(G40-G39)+(G43*Januar!I4)+(G44*Januar!I4)</f>
        <v>-7.35</v>
      </c>
    </row>
    <row r="42" spans="1:9" ht="17" x14ac:dyDescent="0.2">
      <c r="C42" s="41" t="s">
        <v>7</v>
      </c>
      <c r="D42" s="41"/>
      <c r="E42" s="41"/>
      <c r="F42" s="3"/>
      <c r="G42" s="2">
        <f>August!G42-G43</f>
        <v>23.5</v>
      </c>
    </row>
    <row r="43" spans="1:9" ht="17" x14ac:dyDescent="0.2">
      <c r="C43" s="41" t="s">
        <v>16</v>
      </c>
      <c r="D43" s="41"/>
      <c r="E43" s="41"/>
      <c r="F43" s="3"/>
      <c r="G43" s="2">
        <f>COUNTIF(I7:I37,"Ferien")+(COUNTIF(I7:I37,"Ferienhalbtag")*0.5)</f>
        <v>0</v>
      </c>
    </row>
    <row r="44" spans="1:9" ht="17" x14ac:dyDescent="0.2">
      <c r="C44" s="8" t="s">
        <v>61</v>
      </c>
      <c r="D44" s="8"/>
      <c r="E44" s="8"/>
      <c r="F44" s="3"/>
      <c r="G44" s="2">
        <f>COUNTIF(I7:I37,"Krank")+(COUNTIF(I7:I37,"Krankhalbtag")*0.5)</f>
        <v>0</v>
      </c>
    </row>
    <row r="46" spans="1:9" ht="17" x14ac:dyDescent="0.2">
      <c r="C46" s="41" t="s">
        <v>62</v>
      </c>
      <c r="D46" s="41"/>
      <c r="E46" s="41"/>
      <c r="F46" s="3"/>
      <c r="G46" s="9">
        <f>August!G46+September!G41</f>
        <v>-65.260416666666671</v>
      </c>
    </row>
  </sheetData>
  <mergeCells count="10">
    <mergeCell ref="C40:F40"/>
    <mergeCell ref="C42:E42"/>
    <mergeCell ref="C43:E43"/>
    <mergeCell ref="C46:E46"/>
    <mergeCell ref="A1:C1"/>
    <mergeCell ref="F3:H3"/>
    <mergeCell ref="C5:D5"/>
    <mergeCell ref="E5:F5"/>
    <mergeCell ref="G5:H5"/>
    <mergeCell ref="C39:F39"/>
  </mergeCells>
  <conditionalFormatting sqref="B7:B37">
    <cfRule type="containsText" dxfId="15" priority="3" operator="containsText" text="Sonntag">
      <formula>NOT(ISERROR(SEARCH("Sonntag",B7)))</formula>
    </cfRule>
  </conditionalFormatting>
  <conditionalFormatting sqref="G41">
    <cfRule type="cellIs" dxfId="14" priority="5" operator="lessThan">
      <formula>0</formula>
    </cfRule>
  </conditionalFormatting>
  <conditionalFormatting sqref="G46">
    <cfRule type="cellIs" dxfId="13" priority="4" operator="lessThan">
      <formula>0</formula>
    </cfRule>
  </conditionalFormatting>
  <conditionalFormatting sqref="H7:H37">
    <cfRule type="cellIs" dxfId="12" priority="1" operator="equal">
      <formula>0</formula>
    </cfRule>
  </conditionalFormatting>
  <pageMargins left="0.75" right="0.75" top="1" bottom="1" header="0.5" footer="0.5"/>
  <pageSetup paperSize="9" scale="95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Januar!Druckbereich</vt:lpstr>
    </vt:vector>
  </TitlesOfParts>
  <Manager/>
  <Company>https://Vorlage-Muster.ch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Zeiterfassung Excel</dc:title>
  <dc:subject/>
  <dc:creator>https://Vorlage-Muster.ch</dc:creator>
  <cp:keywords/>
  <dc:description>Zeiterfassung Excel
https://Vorlage-Muster.ch</dc:description>
  <cp:lastModifiedBy>Michael Muther</cp:lastModifiedBy>
  <cp:lastPrinted>2021-04-16T21:24:46Z</cp:lastPrinted>
  <dcterms:created xsi:type="dcterms:W3CDTF">2016-01-19T19:01:37Z</dcterms:created>
  <dcterms:modified xsi:type="dcterms:W3CDTF">2023-12-03T10:04:49Z</dcterms:modified>
  <cp:category>Zeiterfassung</cp:category>
</cp:coreProperties>
</file>